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02. Phong Tong hop\Nam 2026\03. Dau tu cong\01. Du an KH kinh phi\45. Keo dai nguon von 2025 sang 2026\"/>
    </mc:Choice>
  </mc:AlternateContent>
  <xr:revisionPtr revIDLastSave="0" documentId="13_ncr:1_{A2791F16-02A8-4FE6-B74C-E3E72AF3A651}" xr6:coauthVersionLast="47" xr6:coauthVersionMax="47" xr10:uidLastSave="{00000000-0000-0000-0000-000000000000}"/>
  <bookViews>
    <workbookView xWindow="-108" yWindow="-108" windowWidth="23256" windowHeight="12576" tabRatio="448" xr2:uid="{00000000-000D-0000-FFFF-FFFF00000000}"/>
  </bookViews>
  <sheets>
    <sheet name="PL Keo dai gn NSTW" sheetId="4" r:id="rId1"/>
    <sheet name="PL Đề xuất không phù hợp" sheetId="9" state="hidden" r:id="rId2"/>
    <sheet name="PL NQ" sheetId="10" r:id="rId3"/>
    <sheet name="vv" sheetId="5" state="hidden" r:id="rId4"/>
    <sheet name="TCKT" sheetId="1" state="hidden" r:id="rId5"/>
    <sheet name="DM" sheetId="2" state="hidden" r:id="rId6"/>
  </sheets>
  <externalReferences>
    <externalReference r:id="rId7"/>
    <externalReference r:id="rId8"/>
    <externalReference r:id="rId9"/>
  </externalReferences>
  <definedNames>
    <definedName name="_xlnm._FilterDatabase" localSheetId="4" hidden="1">TCKT!$A$10:$U$408</definedName>
    <definedName name="_xlnm.Print_Area" localSheetId="1">'PL Đề xuất không phù hợp'!$A$1:$J$14</definedName>
    <definedName name="_xlnm.Print_Area" localSheetId="0">'PL Keo dai gn NSTW'!$A$1:$L$10</definedName>
    <definedName name="_xlnm.Print_Titles" localSheetId="1">'PL Đề xuất không phù hợp'!$3:$5</definedName>
    <definedName name="_xlnm.Print_Titles" localSheetId="0">'PL Keo dai gn NSTW'!$4:$6</definedName>
    <definedName name="_xlnm.Print_Titles" localSheetId="4">TCKT!$8:$9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9" l="1"/>
  <c r="E11" i="9"/>
  <c r="F7" i="9"/>
  <c r="G7" i="9"/>
  <c r="G6" i="9" s="1"/>
  <c r="E7" i="9"/>
  <c r="E6" i="9" s="1"/>
  <c r="N8" i="4" l="1"/>
  <c r="F9" i="10" l="1"/>
  <c r="G9" i="10"/>
  <c r="H9" i="10"/>
  <c r="I9" i="10"/>
  <c r="E9" i="10"/>
  <c r="T14" i="9"/>
  <c r="F13" i="9"/>
  <c r="H9" i="9"/>
  <c r="H8" i="9"/>
  <c r="H7" i="9" s="1"/>
  <c r="H13" i="9" l="1"/>
  <c r="H11" i="9" s="1"/>
  <c r="H6" i="9" s="1"/>
  <c r="F11" i="9"/>
  <c r="F6" i="9" s="1"/>
  <c r="L6" i="9"/>
  <c r="L8" i="9" l="1"/>
  <c r="M12" i="9"/>
  <c r="G7" i="4"/>
  <c r="I7" i="4"/>
  <c r="N7" i="4" s="1"/>
  <c r="O13" i="4" s="1"/>
  <c r="E7" i="4"/>
  <c r="N9" i="4" l="1"/>
  <c r="H10" i="4"/>
  <c r="F7" i="4"/>
  <c r="H9" i="4"/>
  <c r="H8" i="4" l="1"/>
  <c r="H7" i="4" s="1"/>
  <c r="U405" i="5" l="1"/>
  <c r="U404" i="5"/>
  <c r="U403" i="5"/>
  <c r="U402" i="5"/>
  <c r="U401" i="5"/>
  <c r="U400" i="5"/>
  <c r="U399" i="5"/>
  <c r="U398" i="5"/>
  <c r="U397" i="5"/>
  <c r="U396" i="5"/>
  <c r="U395" i="5"/>
  <c r="U394" i="5"/>
  <c r="U393" i="5"/>
  <c r="U392" i="5"/>
  <c r="U391" i="5"/>
  <c r="U390" i="5"/>
  <c r="U389" i="5"/>
  <c r="U388" i="5"/>
  <c r="U387" i="5"/>
  <c r="U386" i="5"/>
  <c r="U385" i="5"/>
  <c r="U384" i="5"/>
  <c r="U383" i="5"/>
  <c r="U382" i="5"/>
  <c r="U381" i="5"/>
  <c r="U380" i="5"/>
  <c r="U379" i="5"/>
  <c r="W378" i="5"/>
  <c r="U378" i="5"/>
  <c r="U377" i="5"/>
  <c r="U376" i="5"/>
  <c r="U375" i="5"/>
  <c r="U374" i="5"/>
  <c r="U373" i="5"/>
  <c r="U372" i="5"/>
  <c r="U371" i="5"/>
  <c r="U370" i="5"/>
  <c r="U369" i="5"/>
  <c r="U368" i="5"/>
  <c r="U367" i="5"/>
  <c r="U366" i="5"/>
  <c r="U365" i="5"/>
  <c r="T364" i="5"/>
  <c r="U364" i="5" s="1"/>
  <c r="U363" i="5"/>
  <c r="U362" i="5"/>
  <c r="U361" i="5"/>
  <c r="U360" i="5"/>
  <c r="U359" i="5"/>
  <c r="U358" i="5"/>
  <c r="U357" i="5"/>
  <c r="U356" i="5"/>
  <c r="U355" i="5"/>
  <c r="U354" i="5"/>
  <c r="U353" i="5"/>
  <c r="U352" i="5"/>
  <c r="U351" i="5"/>
  <c r="U350" i="5"/>
  <c r="U349" i="5"/>
  <c r="U348" i="5"/>
  <c r="U347" i="5"/>
  <c r="U346" i="5"/>
  <c r="U345" i="5"/>
  <c r="U344" i="5"/>
  <c r="U343" i="5"/>
  <c r="U342" i="5"/>
  <c r="U341" i="5"/>
  <c r="U340" i="5"/>
  <c r="U339" i="5"/>
  <c r="U338" i="5"/>
  <c r="U337" i="5"/>
  <c r="U336" i="5"/>
  <c r="U335" i="5"/>
  <c r="U334" i="5"/>
  <c r="U333" i="5"/>
  <c r="U332" i="5"/>
  <c r="U331" i="5"/>
  <c r="U330" i="5"/>
  <c r="U329" i="5"/>
  <c r="U328" i="5"/>
  <c r="U327" i="5"/>
  <c r="U326" i="5"/>
  <c r="T325" i="5"/>
  <c r="U325" i="5" s="1"/>
  <c r="U324" i="5"/>
  <c r="U323" i="5"/>
  <c r="U322" i="5"/>
  <c r="U321" i="5"/>
  <c r="U320" i="5"/>
  <c r="U319" i="5"/>
  <c r="U318" i="5"/>
  <c r="U317" i="5"/>
  <c r="U316" i="5"/>
  <c r="U315" i="5"/>
  <c r="U314" i="5"/>
  <c r="U313" i="5"/>
  <c r="U312" i="5"/>
  <c r="U311" i="5"/>
  <c r="U310" i="5"/>
  <c r="U309" i="5"/>
  <c r="U308" i="5"/>
  <c r="U307" i="5"/>
  <c r="U306" i="5"/>
  <c r="U305" i="5"/>
  <c r="U304" i="5"/>
  <c r="U303" i="5"/>
  <c r="U302" i="5"/>
  <c r="U301" i="5"/>
  <c r="U300" i="5"/>
  <c r="U299" i="5"/>
  <c r="U298" i="5"/>
  <c r="U297" i="5"/>
  <c r="U296" i="5"/>
  <c r="U295" i="5"/>
  <c r="U294" i="5"/>
  <c r="U293" i="5"/>
  <c r="U292" i="5"/>
  <c r="U291" i="5"/>
  <c r="U290" i="5"/>
  <c r="U289" i="5"/>
  <c r="U288" i="5"/>
  <c r="U287" i="5"/>
  <c r="U286" i="5"/>
  <c r="U285" i="5"/>
  <c r="U284" i="5"/>
  <c r="U283" i="5"/>
  <c r="U282" i="5"/>
  <c r="U281" i="5"/>
  <c r="U280" i="5"/>
  <c r="U279" i="5"/>
  <c r="U278" i="5"/>
  <c r="U277" i="5"/>
  <c r="U276" i="5"/>
  <c r="U275" i="5"/>
  <c r="U274" i="5"/>
  <c r="U273" i="5"/>
  <c r="U272" i="5"/>
  <c r="U271" i="5"/>
  <c r="U270" i="5"/>
  <c r="U269" i="5"/>
  <c r="U268" i="5"/>
  <c r="U267" i="5"/>
  <c r="U266" i="5"/>
  <c r="U265" i="5"/>
  <c r="U264" i="5"/>
  <c r="U263" i="5"/>
  <c r="U262" i="5"/>
  <c r="U261" i="5"/>
  <c r="U260" i="5"/>
  <c r="U259" i="5"/>
  <c r="U258" i="5"/>
  <c r="U257" i="5"/>
  <c r="U256" i="5"/>
  <c r="U255" i="5"/>
  <c r="U254" i="5"/>
  <c r="U253" i="5"/>
  <c r="U252" i="5"/>
  <c r="U251" i="5"/>
  <c r="U250" i="5"/>
  <c r="U249" i="5"/>
  <c r="U248" i="5"/>
  <c r="U247" i="5"/>
  <c r="U246" i="5"/>
  <c r="U245" i="5"/>
  <c r="U244" i="5"/>
  <c r="U243" i="5"/>
  <c r="U242" i="5"/>
  <c r="U241" i="5"/>
  <c r="U240" i="5"/>
  <c r="U239" i="5"/>
  <c r="U238" i="5"/>
  <c r="U237" i="5"/>
  <c r="U236" i="5"/>
  <c r="U235" i="5"/>
  <c r="U234" i="5"/>
  <c r="U233" i="5"/>
  <c r="U232" i="5"/>
  <c r="U231" i="5"/>
  <c r="U230" i="5"/>
  <c r="U229" i="5"/>
  <c r="U228" i="5"/>
  <c r="U227" i="5"/>
  <c r="U226" i="5"/>
  <c r="U225" i="5"/>
  <c r="U224" i="5"/>
  <c r="U223" i="5"/>
  <c r="U222" i="5"/>
  <c r="U221" i="5"/>
  <c r="T220" i="5"/>
  <c r="U219" i="5"/>
  <c r="U218" i="5"/>
  <c r="U217" i="5"/>
  <c r="U216" i="5"/>
  <c r="U215" i="5"/>
  <c r="U214" i="5"/>
  <c r="U213" i="5"/>
  <c r="U212" i="5"/>
  <c r="U211" i="5"/>
  <c r="U210" i="5"/>
  <c r="U209" i="5"/>
  <c r="U208" i="5"/>
  <c r="U207" i="5"/>
  <c r="U206" i="5"/>
  <c r="U205" i="5"/>
  <c r="U204" i="5"/>
  <c r="U203" i="5"/>
  <c r="U202" i="5"/>
  <c r="U201" i="5"/>
  <c r="U200" i="5"/>
  <c r="U199" i="5"/>
  <c r="U198" i="5"/>
  <c r="U197" i="5"/>
  <c r="T196" i="5"/>
  <c r="U196" i="5" s="1"/>
  <c r="U195" i="5"/>
  <c r="U194" i="5"/>
  <c r="U193" i="5"/>
  <c r="U192" i="5"/>
  <c r="U191" i="5"/>
  <c r="U190" i="5"/>
  <c r="U189" i="5"/>
  <c r="U188" i="5"/>
  <c r="U187" i="5"/>
  <c r="U186" i="5"/>
  <c r="U185" i="5"/>
  <c r="U184" i="5"/>
  <c r="U183" i="5"/>
  <c r="U182" i="5"/>
  <c r="U181" i="5"/>
  <c r="U180" i="5"/>
  <c r="U179" i="5"/>
  <c r="U178" i="5"/>
  <c r="U177" i="5"/>
  <c r="U176" i="5"/>
  <c r="U175" i="5"/>
  <c r="U174" i="5"/>
  <c r="U173" i="5"/>
  <c r="U172" i="5"/>
  <c r="U171" i="5"/>
  <c r="U170" i="5"/>
  <c r="U169" i="5"/>
  <c r="U168" i="5"/>
  <c r="U167" i="5"/>
  <c r="U166" i="5"/>
  <c r="T165" i="5"/>
  <c r="U165" i="5" s="1"/>
  <c r="U164" i="5"/>
  <c r="U163" i="5"/>
  <c r="U162" i="5"/>
  <c r="U161" i="5"/>
  <c r="U160" i="5"/>
  <c r="U159" i="5"/>
  <c r="V158" i="5"/>
  <c r="U158" i="5"/>
  <c r="U157" i="5"/>
  <c r="U156" i="5"/>
  <c r="T155" i="5"/>
  <c r="U155" i="5" s="1"/>
  <c r="U154" i="5"/>
  <c r="U153" i="5"/>
  <c r="U152" i="5"/>
  <c r="U151" i="5"/>
  <c r="U150" i="5"/>
  <c r="U149" i="5"/>
  <c r="U148" i="5"/>
  <c r="U147" i="5"/>
  <c r="U146" i="5"/>
  <c r="U145" i="5"/>
  <c r="U144" i="5"/>
  <c r="U143" i="5"/>
  <c r="U142" i="5"/>
  <c r="U141" i="5"/>
  <c r="U140" i="5"/>
  <c r="U139" i="5"/>
  <c r="U138" i="5"/>
  <c r="U137" i="5"/>
  <c r="U136" i="5"/>
  <c r="U135" i="5"/>
  <c r="U134" i="5"/>
  <c r="U133" i="5"/>
  <c r="U132" i="5"/>
  <c r="U131" i="5"/>
  <c r="U130" i="5"/>
  <c r="U129" i="5"/>
  <c r="U128" i="5"/>
  <c r="U127" i="5"/>
  <c r="U126" i="5"/>
  <c r="U125" i="5"/>
  <c r="U124" i="5"/>
  <c r="U123" i="5"/>
  <c r="U122" i="5"/>
  <c r="U121" i="5"/>
  <c r="U120" i="5"/>
  <c r="U119" i="5"/>
  <c r="U118" i="5"/>
  <c r="U117" i="5"/>
  <c r="U116" i="5"/>
  <c r="U115" i="5"/>
  <c r="U114" i="5"/>
  <c r="U113" i="5"/>
  <c r="U112" i="5"/>
  <c r="U111" i="5"/>
  <c r="U110" i="5"/>
  <c r="U109" i="5"/>
  <c r="U108" i="5"/>
  <c r="U107" i="5"/>
  <c r="U106" i="5"/>
  <c r="U105" i="5"/>
  <c r="U104" i="5"/>
  <c r="W103" i="5"/>
  <c r="U103" i="5"/>
  <c r="U102" i="5"/>
  <c r="U101" i="5"/>
  <c r="W100"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51" i="5"/>
  <c r="U50" i="5"/>
  <c r="U49" i="5"/>
  <c r="U48" i="5"/>
  <c r="U47" i="5"/>
  <c r="U46" i="5"/>
  <c r="U45" i="5"/>
  <c r="U44" i="5"/>
  <c r="U43" i="5"/>
  <c r="U42" i="5"/>
  <c r="U41" i="5"/>
  <c r="U40" i="5"/>
  <c r="U39" i="5"/>
  <c r="T38" i="5"/>
  <c r="U38" i="5" s="1"/>
  <c r="U37" i="5"/>
  <c r="U36" i="5"/>
  <c r="U35" i="5"/>
  <c r="U34" i="5"/>
  <c r="U33" i="5"/>
  <c r="U32" i="5"/>
  <c r="U31" i="5"/>
  <c r="U30" i="5"/>
  <c r="U29" i="5"/>
  <c r="U28" i="5"/>
  <c r="U27" i="5"/>
  <c r="U26" i="5"/>
  <c r="U25" i="5"/>
  <c r="U24" i="5"/>
  <c r="U23" i="5"/>
  <c r="U22" i="5"/>
  <c r="U21" i="5"/>
  <c r="U20" i="5"/>
  <c r="U19" i="5"/>
  <c r="U18" i="5"/>
  <c r="U17" i="5"/>
  <c r="U16" i="5"/>
  <c r="U15" i="5"/>
  <c r="U14" i="5"/>
  <c r="U13" i="5"/>
  <c r="U12" i="5"/>
  <c r="U11" i="5"/>
  <c r="O10" i="5"/>
  <c r="N10" i="5"/>
  <c r="M10" i="5"/>
  <c r="L10" i="5"/>
  <c r="K10" i="5"/>
  <c r="J10" i="5"/>
  <c r="I10" i="5"/>
  <c r="H10" i="5"/>
  <c r="W10" i="5" l="1"/>
  <c r="T10" i="5"/>
  <c r="U220" i="5"/>
  <c r="U10" i="5" s="1"/>
  <c r="N410" i="1" l="1"/>
  <c r="M410" i="1"/>
  <c r="L410" i="1"/>
  <c r="K410" i="1"/>
  <c r="J410" i="1"/>
  <c r="I410" i="1"/>
  <c r="H410" i="1"/>
  <c r="H408" i="1"/>
  <c r="K407" i="1"/>
  <c r="J407" i="1"/>
  <c r="I407" i="1"/>
  <c r="H407" i="1"/>
  <c r="N406" i="1"/>
  <c r="U378" i="1"/>
  <c r="S364" i="1"/>
  <c r="S220" i="1"/>
  <c r="S196" i="1"/>
  <c r="S188" i="1"/>
  <c r="S165" i="1"/>
  <c r="T158" i="1"/>
  <c r="S156" i="1"/>
  <c r="S155" i="1"/>
  <c r="U103" i="1"/>
  <c r="U100" i="1"/>
  <c r="S38" i="1"/>
  <c r="O10" i="1"/>
  <c r="N10" i="1"/>
  <c r="M10" i="1"/>
  <c r="L10" i="1"/>
  <c r="K10" i="1"/>
  <c r="J10" i="1"/>
  <c r="I10" i="1"/>
  <c r="H10" i="1"/>
  <c r="P64" i="5" l="1"/>
  <c r="P100" i="5"/>
  <c r="P139" i="5"/>
  <c r="P202" i="5"/>
  <c r="P29" i="5"/>
  <c r="P77" i="5"/>
  <c r="P113" i="5"/>
  <c r="P158" i="5"/>
  <c r="P33" i="5"/>
  <c r="P87" i="5"/>
  <c r="P122" i="5"/>
  <c r="P183" i="5"/>
  <c r="P358" i="5"/>
  <c r="P13" i="5"/>
  <c r="P68" i="5"/>
  <c r="P102" i="5"/>
  <c r="P143" i="5"/>
  <c r="P325" i="5"/>
  <c r="P352" i="5"/>
  <c r="P24" i="5"/>
  <c r="P71" i="5"/>
  <c r="P103" i="5"/>
  <c r="P154" i="5"/>
  <c r="P340" i="5"/>
  <c r="P27" i="5"/>
  <c r="P73" i="5"/>
  <c r="P108" i="5"/>
  <c r="P156" i="5"/>
  <c r="P350" i="5"/>
  <c r="P30" i="5"/>
  <c r="P80" i="5"/>
  <c r="P115" i="5"/>
  <c r="P165" i="5"/>
  <c r="P356" i="5"/>
  <c r="P25" i="5"/>
  <c r="P72" i="5"/>
  <c r="P107" i="5"/>
  <c r="P155" i="5"/>
  <c r="P349" i="5"/>
  <c r="P31" i="5"/>
  <c r="P120" i="5"/>
  <c r="P168" i="5"/>
  <c r="P357" i="5"/>
  <c r="P28" i="5"/>
  <c r="P74" i="5"/>
  <c r="P110" i="5"/>
  <c r="P157" i="5"/>
  <c r="P351" i="5"/>
  <c r="P81" i="5"/>
  <c r="P40" i="5"/>
  <c r="P89" i="5"/>
  <c r="P126" i="5"/>
  <c r="P184" i="5"/>
  <c r="P359" i="5"/>
  <c r="P59" i="5"/>
  <c r="P99" i="5"/>
  <c r="P138" i="5"/>
  <c r="P199" i="5"/>
  <c r="P44" i="5"/>
  <c r="P90" i="5"/>
  <c r="P127" i="5"/>
  <c r="P188" i="5"/>
  <c r="P362" i="5"/>
  <c r="P58" i="5"/>
  <c r="P94" i="5"/>
  <c r="P135" i="5"/>
  <c r="P196" i="5"/>
  <c r="P380" i="5"/>
  <c r="P48" i="5"/>
  <c r="P91" i="5"/>
  <c r="P130" i="5"/>
  <c r="P190" i="5"/>
  <c r="P364" i="5"/>
  <c r="P51" i="5"/>
  <c r="P92" i="5"/>
  <c r="P131" i="5"/>
  <c r="P193" i="5"/>
  <c r="P378" i="5"/>
  <c r="P338" i="5"/>
  <c r="P297" i="5"/>
  <c r="P161" i="5"/>
  <c r="P242" i="5"/>
  <c r="P312" i="5"/>
  <c r="P176" i="5"/>
  <c r="P330" i="5"/>
  <c r="P271" i="5"/>
  <c r="P95" i="5"/>
  <c r="P342" i="5"/>
  <c r="P214" i="5"/>
  <c r="P38" i="5"/>
  <c r="P341" i="5"/>
  <c r="P205" i="5"/>
  <c r="P53" i="5"/>
  <c r="P300" i="5"/>
  <c r="P148" i="5"/>
  <c r="P210" i="5"/>
  <c r="P331" i="5"/>
  <c r="P203" i="5"/>
  <c r="P153" i="5"/>
  <c r="P186" i="5"/>
  <c r="P304" i="5"/>
  <c r="P160" i="5"/>
  <c r="P234" i="5"/>
  <c r="P263" i="5"/>
  <c r="P334" i="5"/>
  <c r="P206" i="5"/>
  <c r="P22" i="5"/>
  <c r="P197" i="5"/>
  <c r="P292" i="5"/>
  <c r="P178" i="5"/>
  <c r="P195" i="5"/>
  <c r="P309" i="5"/>
  <c r="P276" i="5"/>
  <c r="P307" i="5"/>
  <c r="P23" i="5"/>
  <c r="P218" i="5"/>
  <c r="P76" i="5"/>
  <c r="P147" i="5"/>
  <c r="P369" i="5"/>
  <c r="P392" i="5"/>
  <c r="P104" i="5"/>
  <c r="P215" i="5"/>
  <c r="P286" i="5"/>
  <c r="P114" i="5"/>
  <c r="P404" i="5"/>
  <c r="P275" i="5"/>
  <c r="P376" i="5"/>
  <c r="P327" i="5"/>
  <c r="P306" i="5"/>
  <c r="P26" i="5"/>
  <c r="P117" i="5"/>
  <c r="P387" i="5"/>
  <c r="P75" i="5"/>
  <c r="P328" i="5"/>
  <c r="P119" i="5"/>
  <c r="P230" i="5"/>
  <c r="P221" i="5"/>
  <c r="P290" i="5"/>
  <c r="P11" i="5"/>
  <c r="P279" i="5"/>
  <c r="P213" i="5"/>
  <c r="P339" i="5"/>
  <c r="P289" i="5"/>
  <c r="P79" i="5"/>
  <c r="P333" i="5"/>
  <c r="P45" i="5"/>
  <c r="P140" i="5"/>
  <c r="P323" i="5"/>
  <c r="P124" i="5"/>
  <c r="P265" i="5"/>
  <c r="P50" i="5"/>
  <c r="P136" i="5"/>
  <c r="P239" i="5"/>
  <c r="P47" i="5"/>
  <c r="P174" i="5"/>
  <c r="P301" i="5"/>
  <c r="P354" i="5"/>
  <c r="P116" i="5"/>
  <c r="P299" i="5"/>
  <c r="P171" i="5"/>
  <c r="P377" i="5"/>
  <c r="P249" i="5"/>
  <c r="P105" i="5"/>
  <c r="P112" i="5"/>
  <c r="P367" i="5"/>
  <c r="P223" i="5"/>
  <c r="P294" i="5"/>
  <c r="P150" i="5"/>
  <c r="P285" i="5"/>
  <c r="P252" i="5"/>
  <c r="P34" i="5"/>
  <c r="P335" i="5"/>
  <c r="P82" i="5"/>
  <c r="P396" i="5"/>
  <c r="P52" i="5"/>
  <c r="P83" i="5"/>
  <c r="P36" i="5"/>
  <c r="P54" i="5"/>
  <c r="P172" i="5"/>
  <c r="P219" i="5"/>
  <c r="P169" i="5"/>
  <c r="P192" i="5"/>
  <c r="P111" i="5"/>
  <c r="P365" i="5"/>
  <c r="P164" i="5"/>
  <c r="P281" i="5"/>
  <c r="P145" i="5"/>
  <c r="P162" i="5"/>
  <c r="P296" i="5"/>
  <c r="P152" i="5"/>
  <c r="P399" i="5"/>
  <c r="P255" i="5"/>
  <c r="P63" i="5"/>
  <c r="P326" i="5"/>
  <c r="P198" i="5"/>
  <c r="P14" i="5"/>
  <c r="P317" i="5"/>
  <c r="P189" i="5"/>
  <c r="P37" i="5"/>
  <c r="P284" i="5"/>
  <c r="P132" i="5"/>
  <c r="P146" i="5"/>
  <c r="P315" i="5"/>
  <c r="P187" i="5"/>
  <c r="P401" i="5"/>
  <c r="P273" i="5"/>
  <c r="P137" i="5"/>
  <c r="P106" i="5"/>
  <c r="P288" i="5"/>
  <c r="P144" i="5"/>
  <c r="P391" i="5"/>
  <c r="P247" i="5"/>
  <c r="P55" i="5"/>
  <c r="P318" i="5"/>
  <c r="P182" i="5"/>
  <c r="P298" i="5"/>
  <c r="P181" i="5"/>
  <c r="P21" i="5"/>
  <c r="P98" i="5"/>
  <c r="P179" i="5"/>
  <c r="P393" i="5"/>
  <c r="P129" i="5"/>
  <c r="P280" i="5"/>
  <c r="P383" i="5"/>
  <c r="P310" i="5"/>
  <c r="P266" i="5"/>
  <c r="P173" i="5"/>
  <c r="P268" i="5"/>
  <c r="P66" i="5"/>
  <c r="P400" i="5"/>
  <c r="P141" i="5"/>
  <c r="P283" i="5"/>
  <c r="P241" i="5"/>
  <c r="P97" i="5"/>
  <c r="P256" i="5"/>
  <c r="P343" i="5"/>
  <c r="P15" i="5"/>
  <c r="P142" i="5"/>
  <c r="P277" i="5"/>
  <c r="P133" i="5"/>
  <c r="P244" i="5"/>
  <c r="P403" i="5"/>
  <c r="P123" i="5"/>
  <c r="P361" i="5"/>
  <c r="P65" i="5"/>
  <c r="P384" i="5"/>
  <c r="P248" i="5"/>
  <c r="P96" i="5"/>
  <c r="P207" i="5"/>
  <c r="P278" i="5"/>
  <c r="P134" i="5"/>
  <c r="P125" i="5"/>
  <c r="P236" i="5"/>
  <c r="P395" i="5"/>
  <c r="P225" i="5"/>
  <c r="P191" i="5"/>
  <c r="P270" i="5"/>
  <c r="P261" i="5"/>
  <c r="P388" i="5"/>
  <c r="P259" i="5"/>
  <c r="P374" i="5"/>
  <c r="P316" i="5"/>
  <c r="P347" i="5"/>
  <c r="P305" i="5"/>
  <c r="P402" i="5"/>
  <c r="P222" i="5"/>
  <c r="P61" i="5"/>
  <c r="P250" i="5"/>
  <c r="P385" i="5"/>
  <c r="P257" i="5"/>
  <c r="P121" i="5"/>
  <c r="P18" i="5"/>
  <c r="P272" i="5"/>
  <c r="P128" i="5"/>
  <c r="P375" i="5"/>
  <c r="P231" i="5"/>
  <c r="P39" i="5"/>
  <c r="P302" i="5"/>
  <c r="P166" i="5"/>
  <c r="P226" i="5"/>
  <c r="P293" i="5"/>
  <c r="P149" i="5"/>
  <c r="P282" i="5"/>
  <c r="P260" i="5"/>
  <c r="P84" i="5"/>
  <c r="P42" i="5"/>
  <c r="P291" i="5"/>
  <c r="P163" i="5"/>
  <c r="P264" i="5"/>
  <c r="P170" i="5"/>
  <c r="P60" i="5"/>
  <c r="P233" i="5"/>
  <c r="P394" i="5"/>
  <c r="P269" i="5"/>
  <c r="P267" i="5"/>
  <c r="P353" i="5"/>
  <c r="P57" i="5"/>
  <c r="P240" i="5"/>
  <c r="P88" i="5"/>
  <c r="P118" i="5"/>
  <c r="P228" i="5"/>
  <c r="P194" i="5"/>
  <c r="P373" i="5"/>
  <c r="P320" i="5"/>
  <c r="P46" i="5"/>
  <c r="P211" i="5"/>
  <c r="P345" i="5"/>
  <c r="P217" i="5"/>
  <c r="P49" i="5"/>
  <c r="P368" i="5"/>
  <c r="P232" i="5"/>
  <c r="P56" i="5"/>
  <c r="P319" i="5"/>
  <c r="P175" i="5"/>
  <c r="P258" i="5"/>
  <c r="P262" i="5"/>
  <c r="P86" i="5"/>
  <c r="P405" i="5"/>
  <c r="P253" i="5"/>
  <c r="P109" i="5"/>
  <c r="P372" i="5"/>
  <c r="P220" i="5"/>
  <c r="P20" i="5"/>
  <c r="P379" i="5"/>
  <c r="P251" i="5"/>
  <c r="P67" i="5"/>
  <c r="P371" i="5"/>
  <c r="P43" i="5"/>
  <c r="P329" i="5"/>
  <c r="P201" i="5"/>
  <c r="P17" i="5"/>
  <c r="P344" i="5"/>
  <c r="P216" i="5"/>
  <c r="P16" i="5"/>
  <c r="P303" i="5"/>
  <c r="P159" i="5"/>
  <c r="P390" i="5"/>
  <c r="P246" i="5"/>
  <c r="P70" i="5"/>
  <c r="P389" i="5"/>
  <c r="P237" i="5"/>
  <c r="P93" i="5"/>
  <c r="P204" i="5"/>
  <c r="P386" i="5"/>
  <c r="P363" i="5"/>
  <c r="P235" i="5"/>
  <c r="P324" i="5"/>
  <c r="P19" i="5"/>
  <c r="P313" i="5"/>
  <c r="P177" i="5"/>
  <c r="P314" i="5"/>
  <c r="P200" i="5"/>
  <c r="P287" i="5"/>
  <c r="P69" i="5"/>
  <c r="P274" i="5"/>
  <c r="P366" i="5"/>
  <c r="P308" i="5"/>
  <c r="P337" i="5"/>
  <c r="P209" i="5"/>
  <c r="P41" i="5"/>
  <c r="P360" i="5"/>
  <c r="P224" i="5"/>
  <c r="P32" i="5"/>
  <c r="P311" i="5"/>
  <c r="P167" i="5"/>
  <c r="P398" i="5"/>
  <c r="P254" i="5"/>
  <c r="P78" i="5"/>
  <c r="P397" i="5"/>
  <c r="P245" i="5"/>
  <c r="P101" i="5"/>
  <c r="P348" i="5"/>
  <c r="P212" i="5"/>
  <c r="P12" i="5"/>
  <c r="P243" i="5"/>
  <c r="P332" i="5"/>
  <c r="P35" i="5"/>
  <c r="P321" i="5"/>
  <c r="P185" i="5"/>
  <c r="P370" i="5"/>
  <c r="P336" i="5"/>
  <c r="P208" i="5"/>
  <c r="P322" i="5"/>
  <c r="P295" i="5"/>
  <c r="P151" i="5"/>
  <c r="P382" i="5"/>
  <c r="P238" i="5"/>
  <c r="P62" i="5"/>
  <c r="P381" i="5"/>
  <c r="P229" i="5"/>
  <c r="P85" i="5"/>
  <c r="P180" i="5"/>
  <c r="P346" i="5"/>
  <c r="P355" i="5"/>
  <c r="P227" i="5"/>
  <c r="U10" i="1"/>
  <c r="H6" i="1"/>
  <c r="S10" i="1"/>
  <c r="Z10" i="1" s="1"/>
  <c r="L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3" authorId="0" shapeId="0" xr:uid="{F4DD4C13-15F5-4016-A1C3-7079AC93475A}">
      <text>
        <r>
          <rPr>
            <sz val="11"/>
            <color theme="1"/>
            <rFont val="Calibri"/>
            <family val="2"/>
            <scheme val="minor"/>
          </rPr>
          <t>======
ID#AAAB0tBPGTs
Linh12 Nguyen Thi Thuy    (2026-02-24 03:59:47)
điều chỉnh gn vốn kd</t>
        </r>
      </text>
    </comment>
    <comment ref="K146" authorId="0" shapeId="0" xr:uid="{D4C8C138-350B-476F-B780-ADC5B8481AEA}">
      <text>
        <r>
          <rPr>
            <sz val="11"/>
            <color theme="1"/>
            <rFont val="Calibri"/>
            <family val="2"/>
            <scheme val="minor"/>
          </rPr>
          <t>======
ID#AAAB0tBPGTw
Linh12 Nguyen Thi Thuy    (2026-02-24 03:59:47)
QĐ phân khai về 1463</t>
        </r>
      </text>
    </comment>
    <comment ref="E329" authorId="0" shapeId="0" xr:uid="{9CE8D79A-2054-4F49-B2BF-13AE66400C27}">
      <text>
        <r>
          <rPr>
            <sz val="11"/>
            <color theme="1"/>
            <rFont val="Calibri"/>
            <family val="2"/>
            <scheme val="minor"/>
          </rPr>
          <t>======
ID#AAAB0tBPAMo
Linh12 Nguyen Thi Thuy    (2026-02-24 03:59:47)
điều chỉnh gn vốn kd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33" authorId="0" shapeId="0" xr:uid="{00000000-0006-0000-0000-000002000000}">
      <text>
        <r>
          <rPr>
            <sz val="11"/>
            <color theme="1"/>
            <rFont val="Calibri"/>
            <family val="2"/>
            <scheme val="minor"/>
          </rPr>
          <t>======
ID#AAAB0tBPGTs
Linh12 Nguyen Thi Thuy    (2026-02-24 03:59:47)
điều chỉnh gn vốn kd</t>
        </r>
      </text>
    </comment>
    <comment ref="K146" authorId="0" shapeId="0" xr:uid="{00000000-0006-0000-0000-000001000000}">
      <text>
        <r>
          <rPr>
            <sz val="11"/>
            <color theme="1"/>
            <rFont val="Calibri"/>
            <family val="2"/>
            <scheme val="minor"/>
          </rPr>
          <t>======
ID#AAAB0tBPGTw
Linh12 Nguyen Thi Thuy    (2026-02-24 03:59:47)
QĐ phân khai về 1463</t>
        </r>
      </text>
    </comment>
    <comment ref="E329" authorId="0" shapeId="0" xr:uid="{00000000-0006-0000-0000-000003000000}">
      <text>
        <r>
          <rPr>
            <sz val="11"/>
            <color theme="1"/>
            <rFont val="Calibri"/>
            <family val="2"/>
            <scheme val="minor"/>
          </rPr>
          <t>======
ID#AAAB0tBPAMo
Linh12 Nguyen Thi Thuy    (2026-02-24 03:59:47)
điều chỉnh gn vốn kd</t>
        </r>
      </text>
    </comment>
  </commentList>
</comments>
</file>

<file path=xl/sharedStrings.xml><?xml version="1.0" encoding="utf-8"?>
<sst xmlns="http://schemas.openxmlformats.org/spreadsheetml/2006/main" count="5841" uniqueCount="817">
  <si>
    <t>TT</t>
  </si>
  <si>
    <t>Tên dự án</t>
  </si>
  <si>
    <t>QĐ vốn</t>
  </si>
  <si>
    <t>Ngày giao KHV</t>
  </si>
  <si>
    <t>Mã dự án</t>
  </si>
  <si>
    <t>TMĐT</t>
  </si>
  <si>
    <t>Mã nguồn</t>
  </si>
  <si>
    <t>Kế hoạch vốn giao năm 2025</t>
  </si>
  <si>
    <t>Số giải ngân theo Tabmis đến ngày 31/01/2026</t>
  </si>
  <si>
    <t>KHV còn lại</t>
  </si>
  <si>
    <t>Kho bạc quản lý</t>
  </si>
  <si>
    <t>Kế toán phụ trách</t>
  </si>
  <si>
    <t xml:space="preserve">Ghi chú ( những dự án đề xuất kéo dài, lý do thừa nguồn ) 
ghi rõ theo yêu cầu </t>
  </si>
  <si>
    <t>Chủ đầu tư sau sắp xếp</t>
  </si>
  <si>
    <t>Tổng</t>
  </si>
  <si>
    <t xml:space="preserve">Thu hồi vốn ứng trước </t>
  </si>
  <si>
    <t>Nguồn kéo dài</t>
  </si>
  <si>
    <t>Nguồn trong năm</t>
  </si>
  <si>
    <t>GN nguồn kéo dài</t>
  </si>
  <si>
    <t>GN nguồn vốn trong năm</t>
  </si>
  <si>
    <t>KHV đề xuất kéo dài (Kế toán ĐX)</t>
  </si>
  <si>
    <t>TỔNG CỘNG</t>
  </si>
  <si>
    <t>Cầu Nậy tại Km7+300, Tỉnh lộ 4, huyện Cẩm Xuyên, tỉnh Hà Tĩnh</t>
  </si>
  <si>
    <t>29/4/2025</t>
  </si>
  <si>
    <t>42,44,49</t>
  </si>
  <si>
    <t>Nghiệp vụ 1</t>
  </si>
  <si>
    <t>Ban Quản lý dự án đầu tư xây dựng công trình giao thông và phát triển đô thị tỉnh Hà Tĩnh</t>
  </si>
  <si>
    <t>Cầu Cơn Độ, thị xã Hồng Lĩnh, tỉnh Hà Tĩnh</t>
  </si>
  <si>
    <t>Nâng cấp đường Đặng Văn Bá, xã Thạch Bình</t>
  </si>
  <si>
    <t>Hạ tầng khu dân cư xen lẫn, xen kẹt thôn Tân Phú, xã Thạch Trung</t>
  </si>
  <si>
    <t>Hạ ngầm hệ thống điện khu quy hoạch dân cư Bắc Quý, phường Thạch Quý</t>
  </si>
  <si>
    <t>Dự án đường Xô Viết Nghệ Tĩnh kéo dài về phía Đông</t>
  </si>
  <si>
    <t>Hạ tầng khu dân cư Đồi Mốt, phường Thạch Linh và xã Thạch Trung</t>
  </si>
  <si>
    <t>Hạ tầng khu dân cư Ao Tổng 2, xã Thạch Bình (giai đoạn 2)</t>
  </si>
  <si>
    <t>Nâng cấp, chỉnh trang đường Nam Ngạn</t>
  </si>
  <si>
    <t>Hạ tầng khu dân cư xen lẫn, xen kẹt khối phố Bắc Quý, phường Thạch Quý</t>
  </si>
  <si>
    <t>Chỉnh trang quảng trường Trần Phú, thành phố Hà Tĩnh</t>
  </si>
  <si>
    <t>Hạ tầng khu dân cư xen lẫn, xen kẹt thôn Thanh Tiến, xã Đồng Môn</t>
  </si>
  <si>
    <t>Chỉnh trang, nâng cấp vỉa hè và hệ thống hạ tầng kỹ thuật đường Quang Trung (đoạn từ đường Ngô Quyền đến cầu Hộ Độ)</t>
  </si>
  <si>
    <t>Mương thoát nước nối từ đường Hoàng Xuân Hãn đến Hồ điều hòa Công viên Trung tâm Thành phố Hà Tĩnh</t>
  </si>
  <si>
    <t>Dự án đang thi công, một số chi phí chưa thanh toán chi phí xây lắp, chi phí qlda, thẩm tra phê duyệt quyết toán</t>
  </si>
  <si>
    <t>Nhà học 3 tầng trường Mầm non Thạch Hạ</t>
  </si>
  <si>
    <t>Hết nhiệm vụ chi</t>
  </si>
  <si>
    <t>Nhà chức năng, nhà ăn bán trú 3 tầng - Trường Mầm non Thạch Linh</t>
  </si>
  <si>
    <t>Nhà làm việc 2 tầng, Trụ sở Ban quản lý dự án đầu tư xây dựng thành phố Hà Tĩnh</t>
  </si>
  <si>
    <t>Nhà chức năng, nhà ăn bán trú 3 tầng- trường Tiểu học Thạch Hạ</t>
  </si>
  <si>
    <t>Nhà chức năng, nhà ăn bán trú 3 tầng Tiểu học Thạch Quý</t>
  </si>
  <si>
    <t>Cải tạo cơ sở vật chất Trường tiểu học Nguyễn Du năm 2023</t>
  </si>
  <si>
    <t>Cải tạo, sữa chữa trụ sở làm việc tại địa chỉ 87, Phan Đình Phùng, thành phố Hà Tĩnh</t>
  </si>
  <si>
    <t>Nhà hiệu bộ và bếp ăn bán trú Trường Mầm non Thạch Bình</t>
  </si>
  <si>
    <t>Hạ tầng khu dân cư tổ dân phố 2, phường Nguyễn Du (giai đoạn 2)</t>
  </si>
  <si>
    <t>Dự án do đang vướng chưa QT CPMB nên chưa quyết toán được dự án  (Còn lại chi phí QLDA, chi phí thẩm tra phê duyệt quyết toán)</t>
  </si>
  <si>
    <t>Trung tâm hành chính xã Thạch Trung</t>
  </si>
  <si>
    <t>Nâng cấp, chỉnh trang Đại Lộ Xô Viết Nghệ Tĩnh</t>
  </si>
  <si>
    <t>Hạ tầng khu dân cư Đồng Vường, xã Thạch Trung (giai đoạn 2)</t>
  </si>
  <si>
    <t>Xây dựng nhà học 3 tầng 6 phòng và cải tạo nhà học 3 tầng hiện trạng  trường Mầm non Bình Hà</t>
  </si>
  <si>
    <t>Hạ tầng dân cư Trung Tiến, xã Đồng Môn (giai đoạn 2)</t>
  </si>
  <si>
    <t>Dự án đang chờ quyết toán</t>
  </si>
  <si>
    <t>Nhà hiệu bộ 3 tầng kết hợp bếp ăn trường mầm non Đại Nài</t>
  </si>
  <si>
    <t>Dự án Nâng cấp trạm biến áp Tân Giang 6</t>
  </si>
  <si>
    <t>Dự án đang nghiệm thu chờ quyết toán một số chi phí thanh toán chi phí thẩm tra phê duyệt quyết toán</t>
  </si>
  <si>
    <t>Hạ tầng tái định cư và phát triển quỹ đất vùng trạm điện Trung Hòa, thôn Trung Hòa, xã Tân Lâm Hương</t>
  </si>
  <si>
    <t>Hạ tầng tái định cư và phát triển quỹ đất khối phố Tân Yên, phường Văn Yên</t>
  </si>
  <si>
    <t>Hạ tầng khu tái định cư đồng Cửa Làng, đồng Hương  Hỏa  và  chỉnh  trang  nghĩa  địa  đồng Chăm, xã Thạch Hưng, thành phố Hà Tĩnh</t>
  </si>
  <si>
    <t>Hạ tầng kỹ thuật Khu đô thị hai bên đường Hải Thượng Lãn Ông kéo dài thuộc phường Tân Giang, thành phố Hà Tĩnh, tỉnh Hà Tĩnh</t>
  </si>
  <si>
    <t>Dự án đã hết nhiệm vụ chi</t>
  </si>
  <si>
    <t>Đường Lê Duẩn kéo dài đoạn phía Nam dự án Trung tâm thương mại  và nhà ở Vincom đến đường Nguyễn Xí, phường Hà Huy Tập, thành phố Hà Tĩnh (giai đoạn 1)</t>
  </si>
  <si>
    <t>Hạ tầng khu dân cư Cầu Ngan, xã Thạch Hạ, thành phố Hà Tĩnh</t>
  </si>
  <si>
    <t>Hạ tầng khu dân cư tổ dân phố 6, phường Hà Huy Tập, thành phố Hà Tĩnh</t>
  </si>
  <si>
    <t>Hạ tầng kỹ thuật khu dân cư khối phố Vĩnh Hòa phường Thạch Linh</t>
  </si>
  <si>
    <t>Đường kênh phía Tây N1-9 (đoạn từ đường Vũ Quang đến đường Hàm Nghi) thành phố Hà Tĩnh</t>
  </si>
  <si>
    <t>Hạ tầng khu dân cư phía Nam đường Nguyễn Du, thành phố Hà Tĩnh</t>
  </si>
  <si>
    <t>Đường giao thông ngõ 41 đường Hàm Nghi</t>
  </si>
  <si>
    <t>Đường giao thông nối 02 xã Thạch Đồng và Thạch Môn, thành phố Hà Tĩnh</t>
  </si>
  <si>
    <t>14/11/2025</t>
  </si>
  <si>
    <t>Nâng cấp tuyến đường Đặng Tất, thành phố Hà Tĩnh</t>
  </si>
  <si>
    <t>Nâng cấp tuyến đường Phú Hào, phường Hà Huy Tập, thành phố Hà Tĩnh</t>
  </si>
  <si>
    <t>Cải tạo trụ sở làm việc Chi cục thuế thành phố Hà Tĩnh (cũ)</t>
  </si>
  <si>
    <t>Cống Hói Lò, xã Thạch Bình, thành phố Hà Tĩnh</t>
  </si>
  <si>
    <t>Lắp đặt các cụm đèn tín hiệu giao thông TP Hà Tĩnh 3 nút:đường Hà Huy Tập giao đường Đặng Văn Bá, đường Hoàng Hà giao đ.Nguyễn Huy Lung, đường Ngô Đức Kế giao đường Đồng Quế</t>
  </si>
  <si>
    <t>Xây dựng hệ thống mương thoát nước hai bên đường Lê Hồng Phong, phường Thạch Linh, thành phố Hà Tĩnh</t>
  </si>
  <si>
    <t>Nâng cấp sân, mương thoát nước trường tiểu học Thạch Linh</t>
  </si>
  <si>
    <t>Sữa chữa dãy nhà học 2 tầng 6 phòng, sân và các hạng mục phụ trợ trường Mầm non Đồng Môn ( Cơ sở xã Thạch Đồng cũ)</t>
  </si>
  <si>
    <t>Nâng cấp tuyến đường Phú Hào, phường Hà Huy Tập, thành phố Hà Tĩnh ( giai đoạn 2)</t>
  </si>
  <si>
    <t>2219;3068</t>
  </si>
  <si>
    <t>Lắp đặt bộ Logo hoa văn trang trí cột điện đường Xô Viết Nghệ Tĩnh, thành phố Hà Tĩnh</t>
  </si>
  <si>
    <t>Đường Lê Ninh đoạn từ đường Xô Viết Nghệ Tĩnh đến đường vành đai khu đô thị Bắc, thành phố Hà Tĩnh</t>
  </si>
  <si>
    <t>Xây dựng, nâng cấp tuyến đường Nguyễn Thiếp, đoạn từ đường Nguyễn Tất Thành đến đường nội bộ Hào Thành, thành phố Hà Tĩnh</t>
  </si>
  <si>
    <t>Nhà hiệu bộ trường trung học cơ sở Hưng Đồng, xã Thạch Hưng</t>
  </si>
  <si>
    <t>Nâng cấp Đường Lê Hồng Phong</t>
  </si>
  <si>
    <t>Đường và mương thoát nước hạ tầng khu dân cư xen dắm tổ dân phố 4, phường Hà Huy Tập</t>
  </si>
  <si>
    <t>Đường Nguyễn Du kéo dài đến đê Đồng Môn, xã Thạch Hưng, thành phố Hà Tĩnh</t>
  </si>
  <si>
    <t>Dự án đã hoàn thành đưa vào sử dụng, đơn vị đang hoàn thiện hồ sơ trình quyết toán</t>
  </si>
  <si>
    <t>Nhà học 3 tầng (17 phòng kết hợp nhà ăn bán trú) trường Tiểu học Hà Huy Tập</t>
  </si>
  <si>
    <t>Hệ thống hào kỷ thuật dọc phía Nam đường Hải Thượng Lãn Ông ( đoạn từ đường Trần Phú đến đường Nguyễn Công Trứ)</t>
  </si>
  <si>
    <t>Hạ tầng khu dân cư xen lẫn, xen kẹt thôn Thúy Hội, xã Thạch Hưng</t>
  </si>
  <si>
    <t>Hạ tầng khu dân cư xen lẫn, xen kẹt Đội Quang, xã Đồng Môn</t>
  </si>
  <si>
    <t>Xây nhà học, học bộ môn 3 tầng trường THCS Thạch Trung</t>
  </si>
  <si>
    <t>Nhà học bộ môn 3 tầng trường THCS Quang Trung</t>
  </si>
  <si>
    <t>Hạ tầng khu dân cư xen lẫn, xen kẹt (Khu M Quy hoạch trung tâm hành chính), xã Thạch Hưng</t>
  </si>
  <si>
    <t>Hạ tầng khu dân cư xen lẫn, xen kẹt (Khu N Quy hoạch trung tâm hành chính), xã Thạch Hưng</t>
  </si>
  <si>
    <t>Trụ sở làm việc Đảng ủy - HĐND-UBND phường Văn Yên ( giai đoạn 1)</t>
  </si>
  <si>
    <t>Hệ thống thoát nước lưu vực phía Đông Bắc khu đô thị Bắc thành phố Hà Tĩnh</t>
  </si>
  <si>
    <t>Nâng cấp đường Nguyễn Hoành Từ (đoạn từ đường Hà Huy Tập đến đường Lê Duẩn)</t>
  </si>
  <si>
    <t>Hạ ngầm hệ thống điện đường Lê Ninh</t>
  </si>
  <si>
    <t>Nhà học 3 tầng 15 phòng và các hạng mục phụ trợ Trường THCS Lê Văn Thiêm</t>
  </si>
  <si>
    <t>Đường Lê Ninh ( đoạn từ đường vành đai khu đô thị Bắc đến Trung tâm phòng chống HIV)</t>
  </si>
  <si>
    <t>Nâng cấp đường Xuân Diệu ( đoạn từ đường Nguyễn Du đến đường Vành đai đô thị Bắc)</t>
  </si>
  <si>
    <t>Chỉnh trang, nâng cấp vỉa hè và hệ thống hạ tầng kỹ thuật đường Lê Duẫn (đoạn từ đường Hàm Nghi đến đường Vũ Quang)</t>
  </si>
  <si>
    <t>Chỉnh trang, nâng cấp vỉa hè và hệ thống hạ tầng kỹ thuật đường Nguyễn Du (đoạn từ đường Trần Phú đến đường Nguyễn Công Trứ)</t>
  </si>
  <si>
    <t>Nâng cấp tuyến đường Nguyễn Công Trứ (đoạn từ đường Nguyễn Du đến đường Nguyễn Huy Lung)</t>
  </si>
  <si>
    <t>Nâng cấp tuyến mương tiêu thoát lũ từ ngõ 200, đến đường Nguyễn Trung Thiên ra kênh T8</t>
  </si>
  <si>
    <t>Trồng cây xanh theo kế hoạch năm 2022-2023</t>
  </si>
  <si>
    <t>Chỉnh trang, nâng cấp vỉa hè và hệ thống hạ tầng kỷ thuật đường Phan Đình Phùng.</t>
  </si>
  <si>
    <t>Hạ tầng Khu dân cư Sác Giá, thôn Đức Phú, xã Thạch Trung</t>
  </si>
  <si>
    <t>Nhà hiệu bộ 3 tầng trường THCS Thạch Trung</t>
  </si>
  <si>
    <t>Nhà học 3 tầng 6 phòng Trường Tiểu học Nam Hà</t>
  </si>
  <si>
    <t>Hạ tầng khu dân cư xen dắm Đồng Xay, thôn Thanh Phú, xã Thạch Trung ( giai đoạn 3)</t>
  </si>
  <si>
    <t>Nhà 3 tầng (phòng chức năng và nhà ăn bán trú) - Trường tiểu học Đồng Môn</t>
  </si>
  <si>
    <t>Chỉnh trang, nâng cấp tuyến đường Nguyễn Thị Minh Khai</t>
  </si>
  <si>
    <t>Nhà học trường mầm non Văn Yên, phường Văn Yên</t>
  </si>
  <si>
    <t>Đường bờ Bắc của kênh thoát nước phía Tây thành phố (đoạn từ ngõ 151 đường Vũ Quang đến hồ Nhật Tân, phường Thạch Linh)</t>
  </si>
  <si>
    <t>Chỉnh trang, nâng cấp mặt đường, vỉa hè và hệ thống hạ tầng kỹ thuật đường Nguyễn Trung Thiên (đoạn từ Cầu Vồng đến đường Hải Thượng Lãn Ông)</t>
  </si>
  <si>
    <t>Chỉnh trang, nâng cấp vỉa hè và hệ thống hạ tầng kỹ thuật đường Hải Thượng Lãn Ông (đoạn từ Quốc lộ 1A đến đường Nguyễn Công Trứ)</t>
  </si>
  <si>
    <t>Công trình đã hoàn thành đơn vị đang hòn thiện hồ sơ trình quyết toán</t>
  </si>
  <si>
    <t>Đường giao thông từ khu quy hoạch bệnh viện Vinmec đến đường Nguyễn Du</t>
  </si>
  <si>
    <t>Công trình đang thi công do vướng mặt bằng</t>
  </si>
  <si>
    <t>Nhà ăn, nhà hiệu bộ 3 tầng Trường tiểu học Văn Yên</t>
  </si>
  <si>
    <t>Mương chống ngập úng từ đường về thôn Tiến Hưng đến Đập Phụ Lão</t>
  </si>
  <si>
    <t>Hạ tầng hai bên Kênh phía Tây thành phố, phường Thạch Linh (giai đoạn 1)</t>
  </si>
  <si>
    <t>công trình đã hoàn thành đang trình quyết toán</t>
  </si>
  <si>
    <t>Hạ tầng khu dân cư Cọc Lim, thôn Đông Tiến, xã Thạch Trung ( giai đoạn 3)</t>
  </si>
  <si>
    <t>Nhà học 3 tầng và kết hợp nhà ăn, nhà bếp trường Mầm non Hà Huy Tập</t>
  </si>
  <si>
    <t>Hạ tầng khu dân cư Ao Tổng 2, xã Thạch Bình (giai đoạn 1)</t>
  </si>
  <si>
    <t>Hạ tầng khu dân cư Trung Tiến, xã Đồng Môn (giai đoạn 1)</t>
  </si>
  <si>
    <t>Hạ tầng tái định cư tổ dân phố 6 phường Đại Nài</t>
  </si>
  <si>
    <t>Công trình đã hoàn thành đang trình quyết toán</t>
  </si>
  <si>
    <t>Trồng cây xanh tuyến đường Phan Đình Phùng</t>
  </si>
  <si>
    <t>Chỉnh trang vỉa hè khu vực Tỉnh ủy, Ủy ban nhân dân tỉnh và Thành Ủy</t>
  </si>
  <si>
    <t>Cụm trang trí Quảng trường trung tâm thành phố Hà Tĩnh</t>
  </si>
  <si>
    <t>Sữa chữa mặt đường, chỉnh trang vỉa hè và một số hạng mục đường Hải Thượng Lãn Ông (đoạn từ Nguyễn Trung Thiên đến Mai Thúc Loan)</t>
  </si>
  <si>
    <t>Chỉnh trang, nâng cấp tuyến đường Đặng Văn Bá (đoạn từ ngã ba tại thôn Tây Nam đến địa phận xã Cẩm Bình)</t>
  </si>
  <si>
    <t>Chỉnh trang, nâng cấp tuyến đường Phan Đình Giót (đoạn từ đường Hà Huy Tập đến đường Hà Tôn Mục)</t>
  </si>
  <si>
    <t>Hạ tầng khu dân cư xen dắm thôn Hồng Hà, xã Thạch Trung</t>
  </si>
  <si>
    <t>Nâng cấp mặt đường Lê Duẩn (đoạn từ đường Hàm Nghi đến đường Vũ Quang)</t>
  </si>
  <si>
    <t>Nâng cấp, chỉnh trang đường Nguyễn Công Trứ (đoạn từ đường Phan Đình Phùng đến đường Đặng Dung)</t>
  </si>
  <si>
    <t>Hạ tầng khu dân cư xen lẫn, xen kẹt thôn Tân Phú, xã Thạch Trung (giai đoạn 2)</t>
  </si>
  <si>
    <t>Chỉnh trang vỉa hè, mương thoát nước phía Tây đường Nguyễn Chí Thanh (từ đường Phan Đình Phùng đến đường Đặng Dung)</t>
  </si>
  <si>
    <t>Cải tạo nhà hiệu bộ và các hạng mục phụ trợ trường mầm non Tân Giang</t>
  </si>
  <si>
    <t>Nâng cấp, chỉnh trang tuyến đường Nguyễn Công Trứ (đoạn từ đường Hải Thượng lãn Ông đến đường Nguyễn Du)</t>
  </si>
  <si>
    <t>Hạ tầng khu dân cư tổ 8 (phía Bắc đường Vành đai phía Đông thành phố), phường Đại Nài</t>
  </si>
  <si>
    <t>Nâng cấp, cải tạo Cầu Mương và chỉnh trang đường Phan Đình Phùng (đoạn từ cầu Mương đến đường Nguyễn Trung Thiên)</t>
  </si>
  <si>
    <t>Chỉnh trang, nâng cấp vỉa hè và hệ thống hạ tầng kỹ thuật  đường Vũ Quang (đoạn từ đường Trần Phú đến Cầu Đông)</t>
  </si>
  <si>
    <t>Cải tạo 02 dãy nhà học 02 tầng trường Mầm Non Trần Phú</t>
  </si>
  <si>
    <t>Nhà học 3 tầng 9 phòng trường Tiểu Học Trần phú</t>
  </si>
  <si>
    <t>Dự án đã hoàn thành đang hoàn thiện thủ tục trình nghiệm thu đưa vào sử dụng</t>
  </si>
  <si>
    <t>Cải tạo dãy học 03 tầng kết hợp nhà hiệu bộ trường Tiểu học Bắc Hà</t>
  </si>
  <si>
    <t>Hạ tầng khu dân cư tổ dân phố 2, phường Nguyễn Du</t>
  </si>
  <si>
    <t>Hạ tầng khu dân cư Đồng Bường, xã Thạch Hưng</t>
  </si>
  <si>
    <t>Chỉnh trang, nâng cấp hệ thống hạ tầng kỹ thuật tuyến đường Võ Liêm Sơn</t>
  </si>
  <si>
    <t>Mở rộng khuôn viên Đài tưởng niệm liệt sỹ phường Thạch Linh</t>
  </si>
  <si>
    <t>Cải tạo, nâng cấp cống thượng lưu hồ điều hòa xã Thạch Trung</t>
  </si>
  <si>
    <t>Hạ tầng hai bên Kênh phía Tây thành phố, phường Thạch Linh (giai đoạn 2)</t>
  </si>
  <si>
    <t>Xây dựng nhà học 3 tầng 14 phòng trường THCS Nguyễn Du</t>
  </si>
  <si>
    <t>DA đã hoàn thành đang hoàn thiện hồ sơ trình quyết toán</t>
  </si>
  <si>
    <t>Nâng cấp, nạo vét cống Mũi Thớ, cống tiêu qua đường Bãi Rác và cống từ đê Đồng Môn vào Bãi Rác phường Văn Yên</t>
  </si>
  <si>
    <t>Mở rộng các công trình trên tuyến kênh Cồn Chỏi, kênh Hồ Ghè, xã Thạch Hạ</t>
  </si>
  <si>
    <t>Nhà hiệu bộ 3 tầng kết hợp nhà ăn, nhà bếp trường Mầm non Văn Yên</t>
  </si>
  <si>
    <t>Cải tạo trụ sở cơ quan Thành ủy, Ủy ban Mặt trận Tổ quốc và các Đoàn thể</t>
  </si>
  <si>
    <t>Đầu tư xây dựng một số hạng mục Trường Mầm non I</t>
  </si>
  <si>
    <t>DA đã hoàn thành đang hoàn thiện hồ sơ trình chập thuận nghiệm thu đưa vào sử dụng</t>
  </si>
  <si>
    <t>Hạ tầng khu dân cư xen lẫn, xen kẹt Đồng Kênh, đồng Cửa Miếu, xã Thạch Hưng (Giai đoạn 2)</t>
  </si>
  <si>
    <t>Nâng cấp tuyến đường Phan Đình Giót (đoạn từ đường Hà Tôn Mục đến đường Phan Đình Phùng)</t>
  </si>
  <si>
    <t>Hạ tầng khu dân cư xen lẫn, xen kẹt phía Tây thôn Tân Học, xã Thạch Hạ (giai đoạn 2)</t>
  </si>
  <si>
    <t>Nâng cấp tuyến đường ven biển Xuân Hội - Thạch Khê - Vũng Áng</t>
  </si>
  <si>
    <t>30/12/2024</t>
  </si>
  <si>
    <t>Dự án đang còn nhiệm vụ chi nhưng chưa đủ hồ sơ, thủ tục để giải ngân nguồn vốn (QĐ số 3027/QĐ-UBND ngày 30/12/2024)</t>
  </si>
  <si>
    <t xml:space="preserve">Dự án cầu Thọ Tường Bắc qua Sông La, huyện Đức Thọ </t>
  </si>
  <si>
    <t>Dự án đang còn nhiệm vụ chi nhưng chưa đủ hồ sơ, thủ tục để giải ngân nguồn vốn (QĐ số 2853/QĐ-UBND ngày 14/11/2025)</t>
  </si>
  <si>
    <t>Xây dựng đường Hàm Nghi kéo dài</t>
  </si>
  <si>
    <t>Dự án cải tạo, nâng cấp đường tỉnh ĐT.553 đoạn từ Lộc Yên - đường Hồ Chí Minh (đoạn Km39+030 ÷ Km47+830)</t>
  </si>
  <si>
    <t>Mở  rộng, nâng cấp tuyến đường ngõ 84 Lê Hồng Phong, phường Thạch Linh</t>
  </si>
  <si>
    <t>Đường Lê Duẩn (đoạn từ đường Nguyễn Hoành Từ đến đường Đội Cung)</t>
  </si>
  <si>
    <t>Hạ tầng khu dân cư xen lẫn, xen kẹt (Khu M Quy hoạch trung tâm hành chính), xã Thạch Hưng (giai đoạn 2)</t>
  </si>
  <si>
    <t>Hạ tầng khu dân cư xen lẫn, xen kẹt (Khu N Quy hoạch trung tâm hành chính), xã Thạch Hưng (Giai đoạn 2)</t>
  </si>
  <si>
    <t>Hạ tầng khu dân cư xen lẫn, xen kẹt phía Đông thôn Tân Học, xã Thạch Hạ</t>
  </si>
  <si>
    <t>Xây dựng nhà 03 tầng 15 phòng Trường Tiểu học Thạch Hưng, xã Thạch Hưng</t>
  </si>
  <si>
    <t>Xây dựng Trường THPT Thành Sen, thành phố Hà Tĩnh</t>
  </si>
  <si>
    <t>Đường vành đai phía Đông, thành phố Hà Tĩnh</t>
  </si>
  <si>
    <t>43T</t>
  </si>
  <si>
    <t>Phục hồi và phát huy giá trị di tích Văn Miếu Hà Tĩnh, thành phố Hà Tĩnh, tỉnh Hà Tĩnh</t>
  </si>
  <si>
    <t>Dự án đang còn nhiệm vụ chi nhưng chưa đủ hồ sơ, thủ tục để giải ngân nguồn vốn</t>
  </si>
  <si>
    <t>Củng cố, nâng cấp đê phía tây bờ tả sông Phủ, đoạn từ cầu Nủi đến cầu Phủ, thành phố Hà Tĩnh</t>
  </si>
  <si>
    <t>Hạ tầng kỹ thuật khu dân cư Đồng Trọt, phường Thạch Quý, thành phố Hà Tĩnh, tỉnh Hà Tĩnh</t>
  </si>
  <si>
    <t>Đường vành đai khu đô thị Bắc, phường Nguyễn Du, thành phố Hà Tĩnh, tỉnh Hà Tĩnh</t>
  </si>
  <si>
    <t>Nâng cấp đường Đồng Quế, thành phố Hà Tĩnh</t>
  </si>
  <si>
    <t>Đường Lê Duẩn kéo dài đoạn từ đường Nguyễn Xí đến Quốc lộ 1A thành phố Hà Tĩnh</t>
  </si>
  <si>
    <t xml:space="preserve">Hạ tầng khu dân cư tổ dân phố 7, phường Hà Huy Tập </t>
  </si>
  <si>
    <t>Đường Trung Tiết (đoạn từ đường Nguyễn Huy Tự đến đường Nguyễn Công Trứ), thành phố Hà Tĩnh</t>
  </si>
  <si>
    <t>Hạ tầng khu dân cư Tổ dân phố 4, Tổ dân phố 7, phường Hà Huy Tập, thành phố Hà Tĩnh</t>
  </si>
  <si>
    <t>Hạ tầng khu dân cư Đồng Bàu Rạ, phường Hà Huy Tập, thành phố Hà Tĩnh</t>
  </si>
  <si>
    <t>Đường vào Khu di tích Văn Miếu Hà Tĩnh, thành phố Hà Tĩnh</t>
  </si>
  <si>
    <t>Bồi thường, hỗ trợ và tái định cư các hộ bị ảnh hưởng bởi dự án Công viên Trung tâm thành phố Hà Tĩnh</t>
  </si>
  <si>
    <t>Xây dựng Trường Tiểu học Tân Giang, thành phố Hà Tĩnh</t>
  </si>
  <si>
    <t>Đường Xuân Diệu kéo dài đoạn từ đường bao khu đô thị Bắc đến đường Ngô Quyền, thành phố Hà Tĩnh</t>
  </si>
  <si>
    <t>Hạ tầng ưu tiên thích ứng với biến đổi khí hậu thành phố Hà Tĩnh</t>
  </si>
  <si>
    <t>Hạ tầng ưu tiên và phát triển đô thị thích ứng với biến đổi khí hậu thành phố Hà Tĩnh</t>
  </si>
  <si>
    <t>Hạ ngầm hệ thống điện dọc đường Trường Chinh (đoạn từ đường Lê Văn Huân đến Trạm 110kV Thạch Linh)</t>
  </si>
  <si>
    <t xml:space="preserve">Dự án đang còn nhiệm vụ chi </t>
  </si>
  <si>
    <t>Chỉnh trang, nâng cấp vỉa hè và hệ thống hạ tầng kỷ thuật đường Quang Trung (đoạn từ Nguyễn Huy Lung đến đường Ngô Quyền).</t>
  </si>
  <si>
    <t>Xây trường THCS Đại Nài ở địa điểm mới</t>
  </si>
  <si>
    <t>Xây dựng một số hạng mục trường THPT Phan Đình Phùng</t>
  </si>
  <si>
    <t>Xây dựng một số hạng mục Trường THPT Phan Đình Phùng</t>
  </si>
  <si>
    <t>Nâng cấp mặt đường Phan Đình Phùng (đoạn từ đường Hà Huy Tập đến Cầu Mương)</t>
  </si>
  <si>
    <t>Xây dựng vỉa hè, mương thoát nước ngõ 247 đường Vũ Quang, phường Thạch Linh</t>
  </si>
  <si>
    <t>Cải tạo nghĩa trang Liệt sỹ Núi Nài</t>
  </si>
  <si>
    <t>Xây nhà 3 tầng 16 phòng kết hợp thư viện Trường THCS Lê Bình</t>
  </si>
  <si>
    <t>Hạ tầng khu tái định cư Đội Nếp, xã Thạch Hưng</t>
  </si>
  <si>
    <t>Hạ tầng khu tái định cư Đồng Cầu, xã Thạch Hưng</t>
  </si>
  <si>
    <t>Tiểu công viên cây xanh tại Hạ tầng khu dân cư phía nam đường Nguyễn Du</t>
  </si>
  <si>
    <t>Hạ tầng khu tái định cư Giếng Đồng, xã Đồng Môn</t>
  </si>
  <si>
    <t>Mở rộng, nâng cấp, chỉnh trang tuyến đường Ngô Quyền (đoạn từ Quốc lộ 1A đến đường Quang Trung)</t>
  </si>
  <si>
    <t>Hạ tầng khu dân cư Đồng Cửa Hàng (gắn với tuyến đường trục chính đô thị), xã Thạch Bình</t>
  </si>
  <si>
    <t>Khu tái định cư khối phố Tân Quý, phường Thạch Quý (Giai đoạn 1)</t>
  </si>
  <si>
    <t>Đường Trường Chinh đoạn từ đường Lê Văn Huân đến đường Lê Hồng Phong, thành phố Hà Tĩnh</t>
  </si>
  <si>
    <t>Xây dựng Trạm biến áp cấp điện Trường THCS Lê Văn Thiêm và dân cư khu vực lân cận</t>
  </si>
  <si>
    <t>Nâng cấp đường Đông Lộ, phường Thạch Linh</t>
  </si>
  <si>
    <t>Hạ tầng khu tái định cư khối phố Tân Quý, phường Thạch Quý (giai đoạn 2)</t>
  </si>
  <si>
    <t>Nâng cấp đường trục thôn từ Trường Mầm Non xã Đồng Môn (cơ sở 1) đến hạ tầng khu dân cư Giếng Đồng, xã Đồng Môn</t>
  </si>
  <si>
    <t>Nâng cấp kênh tiêu nước vùng Vòng vào kênh T8, xã Đồng Môn</t>
  </si>
  <si>
    <t>Nâng cấp hệ thống tiêu thoát nước bên hồ Đập Hạ, xã Đồng Môn</t>
  </si>
  <si>
    <t>Nâng cấp khu thể thao; cải tạo, sửa chữa nhà đa chức năng Trường THCS Nam Hà</t>
  </si>
  <si>
    <t>Hạ tầng khu dân cư khối phố Tuy Hòa (gắn với tuyến đường trục chính đô thị), phường Thạch Linh</t>
  </si>
  <si>
    <t>Nâng cấp, chỉnh trang, cải tạo hồ Bắc Hà</t>
  </si>
  <si>
    <t>Nâng cấp, chỉnh trang, cải tạo hồ Nam Hà</t>
  </si>
  <si>
    <t>Xây dựng vỉa hè và hệ thống hạ tầng kỹ thuật đường Lê Duẩn kéo dài đoạn phía Nam dự án Trung tâm thương mại và nhà ở Vincom đến đường Nguyễn Xí, phường Hà Huy Tập</t>
  </si>
  <si>
    <t>Đầu tư xây dựng, nạo vét, xây dựng hệ thống cống bao tách, gom nước thải và cải tạo nâng cấp khu vực dọc bờ Sông Cụt</t>
  </si>
  <si>
    <t>Nâng cấp đường Nguyễn Xí đoạn từ Quốc lộ 1A đến giáp xã Tân Lâm Hương</t>
  </si>
  <si>
    <t>Dự án hạ tầng kỹ thuật Cụm công nghiệp Nam Hồng, thị xã Hồng Lĩnh</t>
  </si>
  <si>
    <t>28/8/2025</t>
  </si>
  <si>
    <t xml:space="preserve">Đề xuất kéo dài nguồn vốn 
sang năm 2026 để thực hiện dự án </t>
  </si>
  <si>
    <t>Sửa chữa đường lên khu mộ đồng chí Nguyễn Đức Bình hoàn thành</t>
  </si>
  <si>
    <t>Kè chống sạt lở hai bờ khe Bình Lạng, thị xã Hồng Lĩnh (Đoạn từ cầu Bình Lạng đến cầu Đôi)</t>
  </si>
  <si>
    <t>Dự án hiện đã tất toán, 
đang trình quyết toán, không có nhu cầu vốn</t>
  </si>
  <si>
    <t>Lát vỉa hè và trồng cây đường N. A Quốc (đoạn từ nga tư giao QL 8A đến đường Sử Hy Nhan)</t>
  </si>
  <si>
    <t>Dự án đã tất toán,
 không có nhu cầu vốn</t>
  </si>
  <si>
    <t>Lát vỉa hè và trồng cây đường Quang Trung (đoạn từ đường Phan Kính đến vòng xoay Bùi Cẩm Hổ).</t>
  </si>
  <si>
    <t>Chỉnh trang đô thị cải tạo, nâng cấp tuyến đường Nguyễn Thị Minh Khai, phường Bắc Hồng</t>
  </si>
  <si>
    <t xml:space="preserve"> Đường Trần Nhân Tông đoạn từ đường Nguyễn Đổng Chi đến đường Lê Hữu Trác, thị xã Hồng Lĩnh (giai đoạn 1)</t>
  </si>
  <si>
    <t xml:space="preserve"> Hệ thống điện chiếu sáng đường Đào Tấn (đường La Giang, phường Trung Lương)</t>
  </si>
  <si>
    <t>Hạ tầng giao thông kết nối trong và ngoài hàng rào Cụm công nghiệp Cổng Khánh 1, thị xã Hồng Lĩnh</t>
  </si>
  <si>
    <t>Ban QLDA đầu tư xây dựng công trình Giao thông và Phát triển đô thị</t>
  </si>
  <si>
    <t>Lắp đặt hệ thống camera an ninh trật tự, xây dựng phần mềm thành phần phục vụ cổng điều hành nội bộ trên địa bàn thị xã</t>
  </si>
  <si>
    <t>Hệ thống điện chiếu sáng QL1 đoạn từ Km481+290 đến Km485+400 đoạn qua thị xã Hồng Lĩnh, tỉnh Hà Tĩnh.</t>
  </si>
  <si>
    <t>Cải tạo, sửa chữa nhà làm việc 3 tầng và các hạng mục phụ trợ cơ quan Ủy ban Mặt trận Tổ quốc, các đoàn thể thị xã Hồng Lĩnh.</t>
  </si>
  <si>
    <t>Lát vỉa hè quanh nút giao đường Quốc lộ 1 với đường Nguyễn Đổng Chi, thị xã Hồng Lĩnh.</t>
  </si>
  <si>
    <t>Chỉnh trang nút giao thông Quốc lộ 1 với Quốc lộ 8 và nút giao thông Quốc lộ 1 với đường Nguyễn Đổng Chi</t>
  </si>
  <si>
    <t>Lắp đặt hệ thống điện trang trí đường Trần Phú , đường Nguyễn Nghiễm và cổng chào đường 3/2, đường Nguyễn Đổng Chi</t>
  </si>
  <si>
    <t>Cải tạo, nâng cấp đường Suối Tiên, phường Bắc Hồng, thị xã Hồng Lĩnh.</t>
  </si>
  <si>
    <t>Nâng cấp, cải tạo cụm đèn tín hiệu giao thông tại các nút giao đường 3/2; đường Trần Phú, đường Lê Hữu Trác và hệ thống điện chiếusáng tuyến Quốc lộ 1A, thị xã Hồng Lĩnh</t>
  </si>
  <si>
    <t>Đường vành đai thị xã Hồng Lĩnh (đoạn từ Quốc lộ 8 đến đường Tiên Sơn)</t>
  </si>
  <si>
    <t>Cầu Ông Đạt, phường Bắc Hồng, thị xã Hồng Lĩnh</t>
  </si>
  <si>
    <t>2311;3068</t>
  </si>
  <si>
    <t>Đề xuất kéo dài vốn, hiện còn nhiệm vụ chi</t>
  </si>
  <si>
    <t>Cải tạo, nâng cấp đường Hoàng Xuân Hãn (đoạn từ đường 3/2 đến đường Lê Hữu Trác), phường Bắc Hồng, thị xã Hồng Lĩnh</t>
  </si>
  <si>
    <t>Cải tạo, nâng cấp đường Phan Hưng Tạo (đoạn từ cầu Tràng Cần đến Quốc lộ 8A), phường Đức Thuận, thị xã Hồng Lĩnh (giai đoạn 1)</t>
  </si>
  <si>
    <t>Tiểu công viên Nam Hồng</t>
  </si>
  <si>
    <t>Xây dựng tuyến đường vào khu dân cư xen dắm tổ dân phố 1, 2 phường Đậu Liêu, thị xã Hồng Lĩnh</t>
  </si>
  <si>
    <t>Quảng trường thị xã Hồng Lĩnh (giai đoạn 1)</t>
  </si>
  <si>
    <t>Hạ tầng khu tái định cư tổ dân phố 7, phường Bắc Hồng phục vụ GPMB đường trục chính trung tâm thị xã Hồng Lĩnh</t>
  </si>
  <si>
    <t>Lắp đặt hệ thống điện trang trí đường Quang Trung (đoạn từ nút giao QL8 đến Cầu Treo Vọt) và đường Nguyễn Ái Quốc (đoạn từ nút giao QL8 đến đường Nguyễn Văn Giai)</t>
  </si>
  <si>
    <t>Chỉnh trang, nâng cấp vỉa hè đường Nguyễn Đổng Chi, thị xã Hồng Lĩnh.</t>
  </si>
  <si>
    <t>Xây dựng một số hạng mục khuôn viên trụ sở cơ quan Ủy ban MTTQ và các đoàn thể thị xã Hồng Lĩnh.</t>
  </si>
  <si>
    <t>Đường Trần Nhân Tông, thị xã Hồng Lĩnh (đoạn từ đường Nguyễn Đổng Chi đến đường N12 khu dân cư tổ 6, tổ 7, phường Đậu Liêu).</t>
  </si>
  <si>
    <t>Đường giao thông và mương thoát nước khu dân cư phía Đông Bệnh viện đa khoa thị xã Hồng Lĩnh (giai đoạn 1)</t>
  </si>
  <si>
    <t>Lát vỉa hè và điện chiếu sáng đường Lê Hữu Trác (đoạn từ đường Nguyễn Thiếp đến đường 19/5)</t>
  </si>
  <si>
    <t>Đường giao thông nối từ Quốc lộ 8 (tại Km0+879) đến đường trục TDP1,phường Nam Hồng, thị xã Hồng Lĩnh</t>
  </si>
  <si>
    <t>Trồng cây xanh trên các tuyến đường và tiểu công viên thị xã</t>
  </si>
  <si>
    <t>Dự án đã có khối lượng hoàn
 thành nhưng hồ sơ chưa đủ điều kiện thanh toán</t>
  </si>
  <si>
    <t>Nâng cấp tuyến đường từ nhà văn hóa tổ dân phố 1 đến nhà văn hóa tổ dân phố 3 phường Đậu Liêu</t>
  </si>
  <si>
    <t>Hạ tầng kỷ thuật khu công viên Trung tâm thị xã (giai đoạn 1)</t>
  </si>
  <si>
    <t>Đường giao thông và mương thoát nước khu dân cư phía Đông Bệnh viện đa khoa thị xã Hồng Lĩnh (giai đoạn 2)</t>
  </si>
  <si>
    <t>Lát vỉa hè đường Quang Trung (đoạn từ cầu Treo Vọt đến bến xe Hồng Lĩnh)</t>
  </si>
  <si>
    <t>Cải tạo nhà làm việc 3 tầng, hội trường và một số hạng mục phụ trợ trụ sở Thị ủy Hồng Lĩnh</t>
  </si>
  <si>
    <t>Lắp đặt thiết bị và phần mềm dạy học đa năng Trường Tiểu học và Trung học cơ sở Đậu Liêu, thị xã Hồng Lĩnh</t>
  </si>
  <si>
    <t>Lắp đặt thiết bị và phần mềm dạy học đa năng Trường Tiểu học Bắc Hồng thị xã Hồng Lĩnh</t>
  </si>
  <si>
    <t>Lắp đặt thiết bị và phần mềm dạy học đa năng Trường Trung học cơ sở Nam Hồng, thị xã Hồng Lĩnh</t>
  </si>
  <si>
    <t>Nâng cấp, sửa chữa nhà văn hóa thôn Chùa, xã Thuận Lộc</t>
  </si>
  <si>
    <t>Nhà văn hóa tổ dân phố La Giang, phường Trung Lương</t>
  </si>
  <si>
    <t>Nâng cấp, sửa chữa nhà văn hóa thôn Tân Hòa, xã Thuận Lộc</t>
  </si>
  <si>
    <t>Nhà văn hóa tổ dân phố 4, phường Đậu Liêu</t>
  </si>
  <si>
    <t>Nhà văn hóa thôn Thuận Giang, xã Thuận Lộc</t>
  </si>
  <si>
    <t>Cải tạo, nâng cấp nhà văn hóa tổ dân phố 6, phường Nam Hồng, thị xã Hồng Lĩnh</t>
  </si>
  <si>
    <t>Nâng cấp, cải tạo trụ sở làm việc công an phường Đậu Liêu, thị xã Hồng Lĩnh</t>
  </si>
  <si>
    <t>Đường giao thông khu dân cư phía Đông đường Thống Nhất, phường Đức Thuận, thị xã Hồng Lĩnh</t>
  </si>
  <si>
    <t>Trụ sở làm việc công an xã Thuận Lộc, thị xã Hồng Lĩnh</t>
  </si>
  <si>
    <t>Nhà văn hóa tổ dân phố 8, phường Bắc Hồng</t>
  </si>
  <si>
    <t>Nâng cấp, cải tạo nhà văn hóa tổ dân phố 3, phường Nam Hồng</t>
  </si>
  <si>
    <t>Nâng cấp mở rộng đường Nguyễn Thiếp, thị xã Hồng Lĩnh (giai đoạn 1)</t>
  </si>
  <si>
    <t>Nhà văn hóa thôn Hồng Nguyệt, xã Thuận Lộc</t>
  </si>
  <si>
    <t>Nhà văn hóa thôn Thuận Trung, xã Thuận Lộc</t>
  </si>
  <si>
    <t>Nâng cấp, cải tạo nhà văn hóa thôn Hồng Lam, xã Thuận Lộc</t>
  </si>
  <si>
    <t>Nhà văn hóa tổ dân phố Trung Hậu, phường Trung Lương</t>
  </si>
  <si>
    <t>Nhà văn hóa tổ dân phố Tuần Cầu, phường Trung Lương</t>
  </si>
  <si>
    <t>Tiểu công viên phường Đậu Liêu, thị xã Hồng Lĩnh</t>
  </si>
  <si>
    <t>Cụm đèn tín hiệu giao thông nút giao Quốc lộ 1 với đường Tiên Sơn</t>
  </si>
  <si>
    <t>Nhà văn hóa tổ dân phố Thuận Hồng, phường Đức Thuận</t>
  </si>
  <si>
    <t>Nhà văn hóa tổ dân phố Hầu Đền, phường Trung Lương</t>
  </si>
  <si>
    <t>Nhà văn hóa tổ dân phố 3, phường Bắc Hồng</t>
  </si>
  <si>
    <t>Kênh thoát lũ khu dân cư phường Trung Lương, thị xã Hồng Lĩnh (giai đoạn 2)</t>
  </si>
  <si>
    <t>Đường giao thông, mương thoát nước khu dân cư thôn Hồng Nguyệt và khu dân cư Nhà Nếp thôn Thuận Sơn, xã Thuận Lộc, thị xã Hồng Lĩnh</t>
  </si>
  <si>
    <t>Hệ thống điện chiếu sáng đường Nguyễn Nghiễm, thị xã Hồng Lĩnh</t>
  </si>
  <si>
    <t>Đường giao thông và mương thoát nước khu dân cư phía Đông Bệnh viện đa khoa thị xã Hồng Lĩnh (giai đoạn 3)</t>
  </si>
  <si>
    <t>Lắp đặt hệ thống Wifi công cộng trên địa bàn thị xã Hồng Lĩnh</t>
  </si>
  <si>
    <t>Mương thoát nước khu dân cư và vùng núi Bạch Tỵ, phường Đậu Liêu.</t>
  </si>
  <si>
    <t>Lát vỉa hè và mương thoát nước đường Nguyễn Xuân Linh (đoạn từ đường Lê Duẩn đến đường 2/9).</t>
  </si>
  <si>
    <t>Cải tạo, sửa chữa nhà văn hóa tổ dân phố 7 phường Nam Hồng, thị xã Hồng Lĩnh</t>
  </si>
  <si>
    <t>Điện trang trí vòng xuyến Bùi Cẩm Hổ, thị xã Hồng Lĩnh</t>
  </si>
  <si>
    <t>Điện trang trí cầu Treo Vọt, thị xã Hồng Lĩnh</t>
  </si>
  <si>
    <t>Điện trang trí cầu Đôi, thị xã Hồng Lĩnh</t>
  </si>
  <si>
    <t>Điện trang trí cầu Đức Thuận, thị xã Hồng Lĩnh</t>
  </si>
  <si>
    <t>Điện trang trí khu vực ngã tư trung tâm thị xã Hồng Lĩnh</t>
  </si>
  <si>
    <t>Nâng cấp, mở rộng đường lên khu di tích danh thắng chùa Động Hang,phường Bắc Hồng, thị xã Hồng Lĩnh</t>
  </si>
  <si>
    <t>Nhà văn hóa tổ dân phố 1, phường Đậu Liêu</t>
  </si>
  <si>
    <t>Nhà văn hóa tổ dân phố 2, phường Đậu Liêu</t>
  </si>
  <si>
    <t>Điện trang trí quảng trường thị xã Hồng Lĩnh và đường Nguyễn Ái Quốc (thuộc địa bàn các phường: Đức Thuận, Trung Lương)</t>
  </si>
  <si>
    <t>Cải tạo, nâng cấp Nhà văn hóa thị xã Hồng Lĩnh</t>
  </si>
  <si>
    <t>Hệ thống điện chiếu sáng Quốc lộ 1 đoạn đi qua thị xã Hồng Lĩnh (từ Km 486+689 đến Km 487+818)</t>
  </si>
  <si>
    <t>Lát vỉa hè và trồng cây đường Nguyễn Ái Quốc (đoạn từ đường Sử Hy Nhan đến cầu Mới)</t>
  </si>
  <si>
    <t>Pano màn hình điện tử trang trí tại quảng trường thị xã Hồng Lĩnh</t>
  </si>
  <si>
    <t>Nâng cấp, cải tạo nhà văn hóa tổ dân phố 1, phường Nam Hồng</t>
  </si>
  <si>
    <t>Nâng cấp, cải tạo nhà văn hóa tổ dân phố 8, phường Đậu Liêu</t>
  </si>
  <si>
    <t>Nâng cấp, cải tạo nhà văn hóa tổ dân phố 5, phường Nam Hồng</t>
  </si>
  <si>
    <t>Nhà văn hóa tổ dân phố Bấn Xá, phường Trung Lương</t>
  </si>
  <si>
    <t>Nâng cấp, cải tạo nhà văn hóa tổ dân phố Tiên Sơn, phường Trung Lương</t>
  </si>
  <si>
    <t xml:space="preserve">Nhà văn hóa thôn Phúc Sơn, phường Trung Lương </t>
  </si>
  <si>
    <t>Nâng cấp, cải tạo nhà văn hóa tổ dân phố 8, phường Nam Hồng</t>
  </si>
  <si>
    <t>Nhà văn hóa tổ dân phố 3 phường Đậu Liêu</t>
  </si>
  <si>
    <t>Nhà văn hóa tổ dân phố 7 phường Đậu Liêu</t>
  </si>
  <si>
    <t>Nhà văn hóa thôn Phúc Thuận, xã Thuận Lộc</t>
  </si>
  <si>
    <t>Nhà văn hóa tổ dân phố 2, phường Nam Hồng</t>
  </si>
  <si>
    <t>Nhà văn hóa tổ dân phố 10 phường Bắc Hồng</t>
  </si>
  <si>
    <t>Nâng cấp, cải tạo nhà văn hóa tổ dân phố 5, phường Đậu Liêu</t>
  </si>
  <si>
    <t>Nhà văn hóa tổ dân phố Quỳnh Lâm, phường Trung Lương</t>
  </si>
  <si>
    <t>Nâng cấp, cải tạo nhà văn hóa tổ dân phố Trung Lý, phường Trung Lương</t>
  </si>
  <si>
    <t>Nhà văn hóa tổ dân phố 6 phường Bắc Hồng</t>
  </si>
  <si>
    <t>Nhà văn hóa tổ dân phố 7 phường Bắc Hồng</t>
  </si>
  <si>
    <t>Khắc phục sạt lở kênh thượng lưu cống Trung Lương, thị xã Hồng Lĩnh</t>
  </si>
  <si>
    <t>Nhà văn hóa tổ dân phố Thuận Minh, phường Đức Thuận</t>
  </si>
  <si>
    <t>Đường giao thông khu dân cư Thuận Minh, phường Đức Thuận (giai đoạn 1)</t>
  </si>
  <si>
    <t>Hệ thống cấp nước sinh hoạt khu dân cư tổ dân phố 8 phường Đậu Liêu</t>
  </si>
  <si>
    <t>Nâng cấp, cải tạo trụ sở làm việc công an phường Bắc Hồng, thị xã Hồng Lĩnh</t>
  </si>
  <si>
    <t>Nhà văn hóa thôn Thuận Sơn, xã Thuận Lộc</t>
  </si>
  <si>
    <t>Nhà văn hoá Tổ dân phố 4, phường Bắc Hồng</t>
  </si>
  <si>
    <t>Xử lý cấp bách điểm sạt lở bờ sông khu vực đền Cả, phường Trung Lương, thị xã Hồng Lĩnh - đợt 2.</t>
  </si>
  <si>
    <t>Trồng cây xanh trên một số tuyến đường trên địa bàn thị xã Hồng Lĩnh năm 2024</t>
  </si>
  <si>
    <t>Nâng cấp, cải tạo nhà hội trường lớn và các hạng mục phụ trợ trụ sở Thị ủy Hồng Lĩnh</t>
  </si>
  <si>
    <t>Lát vỉa hè đường 3-2 (đoạn từ đường Trần Phú đến đường Cao Thắng)</t>
  </si>
  <si>
    <t>Dự án tuyến đường giao thông nội cụm 1, Cụm công nghiệp Trung Lương, thị xã Hồng Lĩnh</t>
  </si>
  <si>
    <t>Bảo dưỡng, sửa chữa nhà học 2 tầng 8 phòng; nhà đa năng Trường Mầm non Đậu Liêu</t>
  </si>
  <si>
    <t>Bảo dưỡng, sửa chữa khối phòng phục vụ học tập và khối phòng phụ trợ Trường Tiểu học Bắc Hồng</t>
  </si>
  <si>
    <t>Bảo dưỡng, sửa chữa nhà học 2 tầng 6 phòng và các hạng mục phụ trợ Trường Tiểu học Trung Lương</t>
  </si>
  <si>
    <t>Bảo dưỡng, sửa chữa nhà học bộ môn và một số hạng mục phụ trợ Trường THCS Nam Hồng</t>
  </si>
  <si>
    <t>Bảo dưỡng, sửa chữa nhà đa năng 2 tầng 6 phòng và các hạng mục phụ trợ Trường THCS Trung Lương</t>
  </si>
  <si>
    <t>Bảo dưỡng, sửa chữa nhà học 2 tầng 8 phòng và các hạng mục phụ trợ Trường Mầm non Trung Lương</t>
  </si>
  <si>
    <t>Sửa chữa, bảo dưỡng nhà học 2 tầng 8 phòng; nhà chức năng, nhà bếp Trường Mầm non Đức Thuận</t>
  </si>
  <si>
    <t>Cắm biển tên các tuyến đường</t>
  </si>
  <si>
    <t>Đường giao thông khu dân cư Thuận Minh, phường Đức Thuận, thị xã Hồng Lĩnh (giai đoạn 2)</t>
  </si>
  <si>
    <t>Dự án đầu tư xây dựng Bảo tàng tỉnh</t>
  </si>
  <si>
    <t>Xây dựng cổng, hàng rào, lát vỉa hè Bệnh viện đa khoa thành phố</t>
  </si>
  <si>
    <t>Dự án đang còn nhiệm vụ chi</t>
  </si>
  <si>
    <t>Nâng cấp đường Mai Thúc Loan đoạn từ đường Ngô Quyền đến đường Nguyễn Du</t>
  </si>
  <si>
    <t>Xây dựng nhà học 4 tầng 24 phòng trường Tiểu học Nguyễn Du</t>
  </si>
  <si>
    <t>Đầu tư một số hạng mục trường THCS Lê Văn Thiêm</t>
  </si>
  <si>
    <t>Nhà học 3 tầng 21 trường THCS Thạch Linh</t>
  </si>
  <si>
    <t>dự án đang còn nhiệm vụ chi</t>
  </si>
  <si>
    <t>Cải tạo, chỉnh trang khu vực Trung tâm Văn hóa - Điện ảnh tỉnh</t>
  </si>
  <si>
    <t>Xây dựng dãy nhà 03 tầng 18 phòng học Trường THCS Nam Hà, phường Nam Hà</t>
  </si>
  <si>
    <t>Cụm biểu tượng văn hoá thành phố tại vòng xuyến Quốc lộ 1A</t>
  </si>
  <si>
    <t>Chỉnh trang, nâng cấp vỉa hè và hệ thống hạ tầng kỹ thuật đường Hàm Nghi (đoạn từ đường Hà Huy Tập đến đường Lê Quý Đôn)</t>
  </si>
  <si>
    <t>Chỉnh trang, nâng cấp vỉa hè và hệ thống hạ tầng kỹ thuật đường Đặng Dung (đoạn từ đường Tân Bình đến Cầu Vồng) và thông tuyến đường Sông Cụt</t>
  </si>
  <si>
    <t>Nâng cấp đường Hà Hoàng (đoạn từ đường Nguyễn Huy Lung đến đường Trần Phú)</t>
  </si>
  <si>
    <t>Thảm nhựa đường Mai Thúc Loan (đoạn từ đường Nguyễn Du đến Ngã ba Thạch Đồng) và đường Dương Chấp Trung</t>
  </si>
  <si>
    <t>Chỉnh trang, nâng cấp vỉa hè và hệ thống hạ tầng kỹ thuật đường Hà Tôn Mục (đoạn từ đường Phan Đình Giót đến đường Nguyễn Biểu)</t>
  </si>
  <si>
    <t>Nâng cấp, chỉnh trang một số hạng mục tuyến đường Hải Thượng Lãn Ông (đoạn từ đường Trần Phú đến đường Nguyễn Trung Thiên)</t>
  </si>
  <si>
    <t>Cải tạo, nâng cấp sân vận động phường Tân Giang</t>
  </si>
  <si>
    <t>Cải tạo, nâng cấp hồ Bán nguyệt và các hạng mục phụ trợ thuộc Khu lưu niệm Bác Hồ về thăm Hà Tĩnh</t>
  </si>
  <si>
    <t>Nâng cấp, chỉnh trang tuyến đường La Sơn Phu Tử (đoạn từ đường Xuân Diệu đến Đội thuế liên huyện Thành phố Hà Tĩnh- Cẩm Xuyên)</t>
  </si>
  <si>
    <t>Cầu kênh xóm 18 xã Tân Lâm Hương, thành phố Hà Tĩnh</t>
  </si>
  <si>
    <t>Cải tạo, nâng cấp sân vận động phường Nguyễn Du</t>
  </si>
  <si>
    <t>Chỉnh trang, nâng cấp tuyến đường Quốc lộ 1 (đoạn từ đường vào Khu tổ hợp Green Eco đến đường Nguyễn Biểu)</t>
  </si>
  <si>
    <t>Nhà học 3 tầng 12 phòng và các hạng mục phụ trợ Trường tiểu học 1 Tân Lâm Hương</t>
  </si>
  <si>
    <t>Nhà đa năng Trường Tiểu học Hà Huy Tập</t>
  </si>
  <si>
    <t>Đường đi qua dự án Thương mại dịch vụ thể thao và giải trí phường Văn Yên, thành phố Hà Tĩnh</t>
  </si>
  <si>
    <t>Xây dựng nhà học 2 tầng 8 phòng trường Tiểu học Thạch Quý</t>
  </si>
  <si>
    <t>Xây dựng nhà học đa chức năng trường Tiểu học Thạch Bình</t>
  </si>
  <si>
    <t>Hạ tầng khu dân cư xen lẫn, xen kẹt thôn Liên Nhật (giai đoạn 2), xã Thạch Hạ</t>
  </si>
  <si>
    <t>Hạ tầng khu dân cư Tổ dân phố 6 (gắn với tuyến đường trục chính đô thị), phường Nguyễn Du</t>
  </si>
  <si>
    <t>Mương thoát nước đường Hải Thượng Lãn Ông nối từ kênh T7 đến Hào Thành</t>
  </si>
  <si>
    <t>Nhà học 3 tầng, 18 phòng Trường Tiểu học Thạch Bình</t>
  </si>
  <si>
    <t>Cải tạo cơ sở vật chất trường tiểu học Hà Huy Tập năm 2023</t>
  </si>
  <si>
    <t>Nhà làm việc 2 tầng công an phường Nam Hà</t>
  </si>
  <si>
    <t>Nâng cấp hệ thống điện chiếu sáng đường Hàm Nghi</t>
  </si>
  <si>
    <t>Nâng cấp vỉa hè, mương thoát nước đường Hà Hoàng (đoạn từ đường Nguyễn Huy Lung đến đường Ngô Quyền)</t>
  </si>
  <si>
    <t>Sửa chữa các trạm biến áp cấp nguồn điện chiếu sáng công cộng thành phố Hà Tĩnh</t>
  </si>
  <si>
    <t>Hạ tầng khu dân cư Hợp Tiến (giai đoạn 1), phường Thạch Linh</t>
  </si>
  <si>
    <t>Khu dân cư xen dắm thôn Đoài Thịnh, xã Thạch Trung</t>
  </si>
  <si>
    <t>Hệ thống mương thoát nước và nâng cấp đường Hà Công Trình, phường Trần Phú</t>
  </si>
  <si>
    <t>Dự án đã quyết toán, còn nhiệm vụ chi</t>
  </si>
  <si>
    <t>Hạ tầng khu dân cư Liên Phú, xã Thạch Trung</t>
  </si>
  <si>
    <t>DĐang chuẩn bị hồ sơ trình quyết toán</t>
  </si>
  <si>
    <t>Nhà hiệu bộ 03 tầng kết hợp phòng thư viện, thiết bị Trường Tiểu học Đại Nài</t>
  </si>
  <si>
    <t>Xây dựng cống Cầu Sú, phường Thạch Linh</t>
  </si>
  <si>
    <t>Đang trình hồ sơ quyết toán</t>
  </si>
  <si>
    <t>Nhà đa năng Trường THCS Nguyễn Du</t>
  </si>
  <si>
    <t>Hạ tầng khu dân cư tại ngõ 164, đường Trần Phú, phường Nguyễn Du</t>
  </si>
  <si>
    <t>Xây dựng dãy nhà 03 tầng 10 phòng trường Mầm non Bắc Hà</t>
  </si>
  <si>
    <t>Nâng cấp, cải tạo mặt đường một số đoạn tuyến đường Hàm Nghi (đoạn từ đường Lê Văn Thiêm đến đường tránh Quốc lộ 1)</t>
  </si>
  <si>
    <t>Hạ tầng tái định cư và phát triển quỹ đất tại xã Tân Lâm Hương và Xã Thạch Đài</t>
  </si>
  <si>
    <t>Dự án Phát triển tổng hợp các đô thị động lực - Tiểu dự án đô thị Kỳ Anh (vay vốn WB)</t>
  </si>
  <si>
    <t>Hủy nguồn</t>
  </si>
  <si>
    <t>Phát triển tổng hợp các đô thị động lực - Tiểu dự án đô thị Kỳ Anh</t>
  </si>
  <si>
    <t>25/9/2025</t>
  </si>
  <si>
    <t>Điều chỉnh quy hoạch phân khu khu đô thị trung tâm khu kinh tế Vũng Áng tỷ lệ 1/2000</t>
  </si>
  <si>
    <t>Hạ tầng trung tâm khu du lịch biển Kỳ Ninh</t>
  </si>
  <si>
    <t>Lâm Viên khu đô thị trung tâm thị xã Kỳ Anh</t>
  </si>
  <si>
    <t>Đường trục dọc Khu đô thị trung tâm thị xã Kỳ Anh</t>
  </si>
  <si>
    <t>Nhà làm việc 3 tầng trụ sở UBND thị xã Kỳ Anh</t>
  </si>
  <si>
    <t>Kè biển dọc theo Khu tái định cư thôn Minh Huệ, xã Kỳ Nam, thị xã Kỳ Anh</t>
  </si>
  <si>
    <t>Dự án đang triển khai thực hiện (Đang còn nhiệm vụ chi)</t>
  </si>
  <si>
    <t>Xây mới trụ sở trung tâm ứng dụng KHKT và bảo vệ cây trồng vật nuôi</t>
  </si>
  <si>
    <t>Trung tâm Văn hóa, thể thao thị xã Kỳ Anh</t>
  </si>
  <si>
    <t>Đường giao thông nối Tỉnh lộ ĐT.547 đi thôn Vĩnh Thuận, xã Kỳ Ninh, thị xã Kỳ Anh</t>
  </si>
  <si>
    <t>Nhà học 3 tầng 12 phòng và các hạng mục phụ trợ trường Tiểu học Hưng Trí (điểm Tân Hà)</t>
  </si>
  <si>
    <t>Xây mới cổng, hàng rào và các hạng mục phụ trợ trường THPT Kỳ Anh</t>
  </si>
  <si>
    <t>Xây dựng mới nhà công vụ và cải tạo nhà đa năng cơ quan HĐND-UBND thị xã Kỳ Anh</t>
  </si>
  <si>
    <t>Nhà học 3 tầng 12 phòng và các hạng mục phụ trợ Trường tiểu học Kỳ Lợi (điểm Ba Đồng)</t>
  </si>
  <si>
    <t>Nâng cấp, cải tạo một số hạng mục nhà làm việc 3 tầng trụ sở cơ quan HĐND và UBND thị xã</t>
  </si>
  <si>
    <t>Sửa chữa, nâng cấp tuyến đường giao thông tổ dân phố Trần phú, phường Hưng Trí</t>
  </si>
  <si>
    <t>Sửa chữa, nâng cấp tuyến đường ngõ 427 đường Lê Đại Hành, phường Hưng Trí, thị xã Kỳ Anh</t>
  </si>
  <si>
    <t>Đường kết nối Tổ dân phố Trần Phú, phường Hưng Trí với đường trục dọc đô thị trung tâm thị xã</t>
  </si>
  <si>
    <t>Nâng cấp, cải tạo đường Nguyễn Biểu đến đường Trần Phú, phường Kỳ Trinh</t>
  </si>
  <si>
    <t>Cải tạo, nâng cấp hạ tầng khuôn viên trụ sở cơ quan HĐND và UBND thị xã Kỳ Anh</t>
  </si>
  <si>
    <t>Nâng cấp sửa chữa tuyến đường giao thông tổ dân phố Hưng Nhân, phường Hưng Trí</t>
  </si>
  <si>
    <t>Nâng cấp, sửa chữa tuyến đường giao thông TDP Hưng Bình, phường Hưng Trí</t>
  </si>
  <si>
    <t>Cải tạo, sửa chữa một số hạng mục trong khuôn viên, nhà làm việc cơ quan Thị ủy</t>
  </si>
  <si>
    <t>Điều chỉnh quy hoạch chi tiết xây dựng Nghĩa trang xã Kỳ Ninh, tỷ lệ 1/500</t>
  </si>
  <si>
    <t>Mương tiêu thoát nước TDP Tây Yên</t>
  </si>
  <si>
    <t>Nâng cấp, sửa chữa tuyến đường giao thông khu dân cư vùng Bàu Đá, thị xã Kỳ Anh</t>
  </si>
  <si>
    <t>Mở rộng nghĩa trang xã Kỳ Nam, thị xã Kỳ Anh</t>
  </si>
  <si>
    <t>Cải tạo, sửa chữa, nâng cấp nghĩa trang phường Kỳ Thịnh, thị xã Kỳ Anh</t>
  </si>
  <si>
    <t>Phát triển tổng hợp các đô thị động lực - Tiểu dự án đô thị Kỳ Anh (vay vốn WB)</t>
  </si>
  <si>
    <t>Nhà học 2 tầng 6 phòng và các hạng mục phụ trợ Trường mầm non Kỳ Thịnh (điểm Đông Phong)</t>
  </si>
  <si>
    <t>Nâng cấp, cải tạo khuôn viên, nhà học 2 tầng 10 phòng trường tiểu học Kỳ Lợi (Điểm TĐC Kỳ Trinh)</t>
  </si>
  <si>
    <t>Nâng cấp, sửa chữa một số hạng mục trường mầm non Hoa Mai</t>
  </si>
  <si>
    <t xml:space="preserve">Cải tạo, sửa chữa trường tiểu học Kỳ Hà, thị xã Kỳ Anh và các hạng mục phụ trợ </t>
  </si>
  <si>
    <t>Đầu tư cụm tín hiệu giao thông tại một số nút giao trên địa bàn tỉnh</t>
  </si>
  <si>
    <t>26/12/2025</t>
  </si>
  <si>
    <t>Dự án mới triển khai thực hiện và nguồn vốn được cấp tại QĐ số 3307/QĐ-UBND ngày 28/12/2025</t>
  </si>
  <si>
    <t>Cải tạo, chỉnh trang khu vực Trung tâm Văn hóa  Điện ảnh tỉnh</t>
  </si>
  <si>
    <t xml:space="preserve">  Phan Văn Thái  </t>
  </si>
  <si>
    <t xml:space="preserve">  Nguyễn Thị Thanh Huyền </t>
  </si>
  <si>
    <t>Nhà chức năng, nhà ăn bán trú 3 tầng trường Tiểu học Thạch Quý</t>
  </si>
  <si>
    <t xml:space="preserve">  Hồ Thị Hồng </t>
  </si>
  <si>
    <t>Cải tạo cơ sở vật chất trường THCS Nguyễn Du năm 2023</t>
  </si>
  <si>
    <t xml:space="preserve">  Trần Hoàng Quân </t>
  </si>
  <si>
    <t>Hệ thống tiêu thoát nước từ vụng Học đến mương tiêu vùng Ghè, xã Thạch Hạ</t>
  </si>
  <si>
    <t>Trồng cây xanh theo kế hoạch năm 20222023</t>
  </si>
  <si>
    <t xml:space="preserve">  Nguyễn Việt Đức  </t>
  </si>
  <si>
    <t>Nhà chức năng, nhà ăn bán trú 3 tầng  Trường Mầm non Thạch Linh</t>
  </si>
  <si>
    <t>Cải tạo cơ sở vật chất trường Mầm non Thạch Bình năm 2023</t>
  </si>
  <si>
    <t>Cải tạo cơ sở vật chất trường Mầm non Thạch Trung năm 2023</t>
  </si>
  <si>
    <t>Cải tạo cơ sở vật chất trường THCS Lê Bình năm 2023</t>
  </si>
  <si>
    <t>Cải tạo cơ sở vật chất trường Mầm non Văn Yên năm 2023</t>
  </si>
  <si>
    <t>Cải tạo cơ sở vật chất trường tiểu học Bắc Hà năm 2023</t>
  </si>
  <si>
    <t>Mở rộng khuôn viên Đài tưởng niệm Liệt sỹ phường Thạch Linh</t>
  </si>
  <si>
    <t>Cải tạo nhà hiệu bộ và các hạng mục phụ trợ Trường mầm non Tân Giang</t>
  </si>
  <si>
    <t>Cải tạo trụ sở Cơ quan Thành ủy, Ủy ban mặt trận Tổ quốc và các Đoàn thể</t>
  </si>
  <si>
    <t>Nhà hiệu bộ Trường trung học cơ sở Hưng Đồng, xã Thạch Hưng</t>
  </si>
  <si>
    <t>Hạ tầng khu dân cư xen lẫn, xen kẹt Đồng Kênh, Đồng cữa Miếu, xã Thạch Hưng</t>
  </si>
  <si>
    <t>Chỉnh trang, nâng cấp vỉa hè và hệ thống hạ tầng kỹ thuật đường Lê Duẫn (Đoạn từ đường Hàm Nghi đến đường Vũ Quang)</t>
  </si>
  <si>
    <t>Hạ tầng khu dân cư Sác Giá, thôn Đức Phú, xã Thạch Trung</t>
  </si>
  <si>
    <t>Nhà 3 tầng ( phòng chức năng và nhà ăn bán trú) - Trường tiểu học Đồng Môn</t>
  </si>
  <si>
    <t>Cải tạo cơ sở vật chất trường Mầm non Thạch Quý năm 2023</t>
  </si>
  <si>
    <t>Nhà học 3 tầng trường mầm non Thạch Hạ</t>
  </si>
  <si>
    <t xml:space="preserve">  Trần Quang Khải </t>
  </si>
  <si>
    <t>Hệ thống thoát nước và nâng cấp đường Hà Công Trình, phường Trần Phú</t>
  </si>
  <si>
    <t>Đường kênh phía Tây N19 (đoạn từ đường Vũ Quang đến đường Hàm Nghi) thành phố Hà Tĩnh</t>
  </si>
  <si>
    <t xml:space="preserve">  Nguyễn Xuân Phú  </t>
  </si>
  <si>
    <t>Nâng cấp tuyến đường Nguyễn Du, thị xã Hồng Lĩnh</t>
  </si>
  <si>
    <t>Nâng cấp, nạo vét cống Mũi Thớ, cống tiêu qua đường bãi rác và cống từ đê Đồng Môn vào Bãi rác phường Văn Yên</t>
  </si>
  <si>
    <t>Cầu Nậy tại Km7+300, Tỉnh lộ 4, huyện Cẩm
Xuyên, tỉnh Hà Tĩnh</t>
  </si>
  <si>
    <t xml:space="preserve">  Dương Đình Cường  </t>
  </si>
  <si>
    <t xml:space="preserve"> Đã bàn giao sang TTPT quỹ đất và XP</t>
  </si>
  <si>
    <t>Xây dựng mới nhà công vụ và cải tạo nhà đa năng cơ quan HĐNDUBND thị xã Kỳ Anh</t>
  </si>
  <si>
    <t>Lắp đặt hệ thống camera an ninh trật tự; xây dựng phần mềm thành phần phục vụ cổng điều hành nội bộ trên địa bàn thị xã.</t>
  </si>
  <si>
    <t>Dự án Hệ thống tiêu úng các xã trọng điểm sản xuất nông nghiệp huyện Đức Thọ, huyện
Can Lộc và Thị xã Hồng Lĩnh</t>
  </si>
  <si>
    <t xml:space="preserve"> Cải tạo, nâng cấp đường Hoàng Xuân Hãn (đoạn từ đường 3/2 đến đường Lê Hữu Trác), phường Bắc Hồng, thị xã Hồng Lĩnh </t>
  </si>
  <si>
    <t>Tiểu công viên phường Nam Hồng, thị xã Hồng Lĩnh.</t>
  </si>
  <si>
    <t xml:space="preserve">  Nguyễn Thị Thủy  </t>
  </si>
  <si>
    <t>Nhà làm việc 2 tầng, Trụ sở Ban quản lý dự án đầu tư xây dựng thành phố Hà Tĩnh.</t>
  </si>
  <si>
    <t>Nhà chức năng, nhà ăn bán trú 3 tầng trường Tiểu học Thạch Hạ</t>
  </si>
  <si>
    <t>Nhà hiệu bộ 3 tầng kết hợp nhà ăn, nhà bếp Trường mầm non Văn Yên</t>
  </si>
  <si>
    <t>Phê duyệt Đề cương nhiệm vụ, DTKS địa hình địa chất, lập dự án: Đường Lê Duẫn kéo dài đoạn phía Nam dự án Vincom đến đường Nguyễn Xí, phường Hà Huy Tập, thành phố Hà Tĩnh</t>
  </si>
  <si>
    <t>Hạ tầng hai bên kênh phía Tây thành phố, phường Thạch Linh ( giai đoạn 1)</t>
  </si>
  <si>
    <t>Chỉnh trang, nâng cấp tuyến đường Đặng Văn Bá (đoạn từ nhà văn hóa thôn Tây Nam đến địa phận xã Cẩm Bình)</t>
  </si>
  <si>
    <t>Xây dựng trường tiểu học Tân Giang, thành phố Hà Tĩnh</t>
  </si>
  <si>
    <t>Nâng cấp hệ thống tiêu thoát nước bên hồ Đập Hạ xã Đồng Môn</t>
  </si>
  <si>
    <t>Nhà học 3 tầng 18 phòng trường tiểu học Thạch Binh</t>
  </si>
  <si>
    <t>Xây  dựng  một  số  hạng  mục  trường  THPT
Phan Đình Phùng</t>
  </si>
  <si>
    <t>Nâng  cấp  tuyến  đường  ven  biển  Xuân  Hội Thạch Khê  Vũng Áng</t>
  </si>
  <si>
    <t>Phát triển tổng hợp các đô thị động lực  Tiểu
dự án đô thị Kỳ Anh (vay vốn WB)</t>
  </si>
  <si>
    <t>Hạ tầng khu tái định cư khối phố Tân Qúy, phường Thạch Qúy (giai đoạn 2)</t>
  </si>
  <si>
    <t>Chỉnh trang, nâng cấp vỉa hè và hệ thống hạ tầng kỹ thuật đường Hàm Nghi (đoạn từ đường Hà Huy Tập đến đường Lê Qúy Đôn)</t>
  </si>
  <si>
    <t>Xây dựng dãy nhà 3 tầng 18 phòng học Trường THCS Nam Hà, phường Nam Hà</t>
  </si>
  <si>
    <t>Hạ ngầm hệ thống điện quy hoạch dân cư Bắc Quý, phường Thạch Quý</t>
  </si>
  <si>
    <t>Mương thoát nước nối từ đường Hoàng Xuân Hãn đến hố điều hòa Công viên trung tâm thành phố Hà Tĩnh</t>
  </si>
  <si>
    <t>Nâng cấp, chỉnh trang Đại lộ Xô Viết Nghệ Tĩnh</t>
  </si>
  <si>
    <t>Hạ tầng khu dân cư xen lẫn, xen kẹt ( Khu N Quy hoạch Trung tâm hành chính), xã Thạch Hưng</t>
  </si>
  <si>
    <t>Nâng cấp đường Nguyễn Hoành Từ ( đoạn từ đường Hà Huy Tập đến đường Lê Duẩn)</t>
  </si>
  <si>
    <t>Chỉnh trang, nâng cấp vỉa hè và hệ thống hạ tầng kỹ thuật đường Nguyễn Du (Đoạn từ đường trần phú đến đường nguyễn công trứ)</t>
  </si>
  <si>
    <t>Chỉnh trang, nâng cấp vỉa hè và hệ thống hạ tầng kỷ thuật đường Hải Thượng Lãn Ông ( đoạn từ Quốc lộ 1A đến đường Nguyễn Công Trứ)</t>
  </si>
  <si>
    <t>Nâng cấp, chỉnh trang tuyến đường Nguyễn Công Trứ (đoạn từ đường Hải Thượng Lãn Ông đến đường Nguyễn Du)</t>
  </si>
  <si>
    <t>Chỉnh trang, nâng cấp vỉa hè và hệ thống hạ tầng kỹ thuật đường Vũ Quang (đoạn từ đường Trần Phú đến Cầu Đông)</t>
  </si>
  <si>
    <t>Nhà học 3 tầng 9 phòng Trường Tiểu học Trần Phú</t>
  </si>
  <si>
    <t>Hạ tầng khu dân cư xen lẫn, xen kẹt thôn Tân Phú, xã Thạch Trung (Giai đoạn 2)</t>
  </si>
  <si>
    <t>Mở rộng, nâng cấp tuyến đường ngõ 84 Lê Hồng Phong, phường Thạch Linh</t>
  </si>
  <si>
    <t>Đường Lê Duẫn kéo dài đoạn từ đường Nguyễn Xí đến Quốc lộ 1A, thành phố Hà Tĩnh</t>
  </si>
  <si>
    <t>Hạ ngầm hệ thống điện dọc đường Trường Chinh (đoạn từ đ ường Lê Văn Huân đến Trạm 110kv Thạch Linh)</t>
  </si>
  <si>
    <t>Xây Trường THCS Đại Nài ở địa điểm mới</t>
  </si>
  <si>
    <t>Xây nhà 03 tầng 16 phòng kết hợp thư viện Trường THCS Lê Bình</t>
  </si>
  <si>
    <t>Nâng cấp, chỉnh trang tuyến đường Ngô Quyền (đoạn từ Quốc lộ 1A đến đường Quang Trung)</t>
  </si>
  <si>
    <t>Nâng cấp đường trục thôn từ Trường Mầm non xã Đồng Môn (cơ sở 1) đến hạ tầng khu dân cư Giếng Đồng, xã Đồng Môn</t>
  </si>
  <si>
    <t>Nâng cấp, chỉnh trang tuyến đường La Sơn Phu Tử (đoạn từ đường Xuân Diệu đến Đội thuế liên huyện Thành phố Hà Tĩnh Cẩm Xuyên)</t>
  </si>
  <si>
    <t>Nhà đa năng trường Trung học cơ sở Nguyễn Du</t>
  </si>
  <si>
    <t>Đường bờ Bắc của kênh thoát nước phía Tây thành phố ( đoạn từ ngõ 151 đường Vũ Quang đến hồ Nhật Tân, phường Thạch Linh)</t>
  </si>
  <si>
    <t>Hạ tầng ưu tiên thích ứng với biến đổi khí hậu
thành phố Hà Tĩnh</t>
  </si>
  <si>
    <t>Xây dựng dãy nhà 03 tầng 10 phòng Trường mầm non Bắc Hà</t>
  </si>
  <si>
    <t>Hạ tầng khu tái định cư khối phố Tân Qúy, phường Thạch Qúy (giai đoạn 1)</t>
  </si>
  <si>
    <t>Hạ tầng khu dân cư Tổ dân phố Nam Tiến, phường Thạch Linh</t>
  </si>
  <si>
    <t>Hạ tầng dân cư Bến Hói, xã Thạch Bình</t>
  </si>
  <si>
    <t xml:space="preserve"> Đã bàn giao sang TTPT quỹ đất</t>
  </si>
  <si>
    <t>Hạ tầng khu dân cư Liên Nhật, phường Thạch Hạ (giai đoạn 3)</t>
  </si>
  <si>
    <t xml:space="preserve">  a00001   </t>
  </si>
  <si>
    <t>Hạ tầng khu dân cư Đồng Cửa Miếu, phường Thạch Hưng (giai đoạn 3)</t>
  </si>
  <si>
    <t xml:space="preserve">  a00002   </t>
  </si>
  <si>
    <t>Hạ tầng khu dân cư thôn Bình Minh, xã Thạch Bình</t>
  </si>
  <si>
    <t xml:space="preserve">  a00003   </t>
  </si>
  <si>
    <t>Dự án đường Xô Viết  Nghệ Tĩnh  kéo dài  về
phía Đông</t>
  </si>
  <si>
    <t>Dự  án  cải  tạo,  nâng  cấp  đường  tỉnh  ĐT.553 đoạn từ Lộc Yên  đường Hồ Chí Minh (đoạn Km39+030 ÷ Km47+830)</t>
  </si>
  <si>
    <t>Kè chống sạt lở hai bên bờ khe Bình Lạng, thị xã Hồng Lĩnh (đoạn từ cầu Đôi đến hồ điều hòa Bắc Hồng và đoạn từ cầu Đức Thuận đến kênh Nhà Lê)</t>
  </si>
  <si>
    <t>Đường  vành  đai  thị  xã  Hồng  Lĩnh  (đoạn  từ
Quốc lộ 8 đến đường Tiên Sơn)</t>
  </si>
  <si>
    <t>Nâng cấp  mở  rộng đường  Nguyễn  Thiếp,  thị
xã Hồng Lĩnh (giai đoạn 1)</t>
  </si>
  <si>
    <t>Lát vỉa hè đường 32 (đoạn từ đường Trần Phú đến đường Cao Thắng)</t>
  </si>
  <si>
    <t>Kè biển dọc theo Khu tái định cư thôn Minh
Huệ, xã Kỳ Nam, thị xã Kỳ Anh</t>
  </si>
  <si>
    <t>Đường trục dọc Khu đô thị trung tâm thị xã Kỳ
Anh</t>
  </si>
  <si>
    <t>Đường Xuân Diệu kéo dài đoạn từ đường bao
khu đô thị Bắc đến đường Ngô Quyền, thành phố Hà Tĩnh</t>
  </si>
  <si>
    <t>Xây dựng nhà học 3 tầng 6 phòng và cải tạo nhà học 3 tầng hiện trạng Trường Mầm non Bình Hà</t>
  </si>
  <si>
    <t>Trung tâm văn hóa, thể thao thị xã Kỳ Anh</t>
  </si>
  <si>
    <t xml:space="preserve"> Nguyễn Thị Thủy</t>
  </si>
  <si>
    <t xml:space="preserve"> Sửa chữa định kỳ đường tỉnh, ĐT547 năm 2025 </t>
  </si>
  <si>
    <t>tx0001</t>
  </si>
  <si>
    <t xml:space="preserve"> Dương Đình Cường</t>
  </si>
  <si>
    <t>Dự án: Sửa chữa, cải thiện mặt đường và bổ sung hệ thống thoát nước, an toàn giao thông tuyến đường tỉnh ĐT.550 đoạn Km0+00 - Km5+700, huyện Thạch Hà</t>
  </si>
  <si>
    <t>tx0002</t>
  </si>
  <si>
    <t>Sửa chữa hư hỏng mặt đường các đoạn Km77+200 - Km79+152, Km80+300 - Km81+150, Km106+630 - Km108+250 và Km109+275 - Km110+951 đường tỉnh ĐT.547: Ký hiệu Gtv</t>
  </si>
  <si>
    <t>tx0003</t>
  </si>
  <si>
    <t xml:space="preserve"> Điều chỉnh, bổ sung hệ thống ATGT, cọc MLG trên các tuyến ĐT.546, ĐT.548, ĐT.550, ĐT.552, ĐT.553; sửa chữa khen co giãn các cầu: Cầu Mồng Chuối/ĐT.554, Sông Vịnh/ĐT.547 </t>
  </si>
  <si>
    <t>tx0004</t>
  </si>
  <si>
    <t>DỰ ÁN NGOÀI KẾ HOẠCH VỐN</t>
  </si>
  <si>
    <t>Cải tạo CSVC trường mầm non Bắc Hà năm 2023</t>
  </si>
  <si>
    <t>Cải tạo CSVC trường tiểu học Nam Hà năm 2023</t>
  </si>
  <si>
    <t>Cải tạo cơ sở vật chất trường Mầm non Bình Hà năm 2023</t>
  </si>
  <si>
    <t>Cải tạo cơ sở vật chất trường THCS Nam Hà năm 2023</t>
  </si>
  <si>
    <t>Phát triển thành phố loại II - TP thành phố Hà Tĩnh</t>
  </si>
  <si>
    <t>Đường vào trung tâm các xã Thạch Trung - Thạch Hạ, thành phố Hà Tĩnh</t>
  </si>
  <si>
    <t>Kết cấu hạ tầng khu dân cư phía Đông đường Nguyễn Huy Tự thuộc khu đô thị Bắc, thành phố Hà Tĩnh.</t>
  </si>
  <si>
    <t>Sửa chữa Hội trường Trung tâm Văn hóa – Truyền thông và cải tạo phòng làm việc cũ Bộ phận giao dịch “Một cửa” thành phố</t>
  </si>
  <si>
    <t>Nâng cấp đường 26-3, thành phố Hà Tĩnh</t>
  </si>
  <si>
    <t>Dự án Nâng cấp, sửa chữa tuyến đê Hữu Phủ (từ k0+00 đến K2+350), đoạn qua Thành phố Hà Tĩnh</t>
  </si>
  <si>
    <t>Nâng cấp, sửa chữa tuyến đê Hữu Phủ (từ K2+350 đến K3+480,8), đoạn qua Thành phố Hà Tĩnh</t>
  </si>
  <si>
    <t>Đóng cửa và xử lý ô nhiễm môi trường bãi rác Cồn Ô thành phố Hà Tĩnh</t>
  </si>
  <si>
    <t>Xây dựng khu B giai đoạn 1 - Công viên trung tâm thị xã Hà Tĩnh</t>
  </si>
  <si>
    <t>Hạ tầng kỹ thuật khu dân cư Đội Thao, Vườn Cộ xã Thạch Trung</t>
  </si>
  <si>
    <t>Củng cố, nâng cấp tuyến đê Đồng Môn, thành phố Hà Tĩnh (giai đoạn 2), đoạn từ cầu Cày (K0) đến cầu Hộ Độ (K5+340)</t>
  </si>
  <si>
    <t>Đường Nguyễn Công Trứ đoạn từ đường Phan Đình Phùng đến đường Hải Thượng Lãn Ông (GĐ1)</t>
  </si>
  <si>
    <t>Phục hồi và phát huy giá trị di tích Văn Miếu Hà Tĩnh, hạng mục Nội thất</t>
  </si>
  <si>
    <t>Củng cố, nâng cấp tuyến đê Đồng Môn đoạn từ cầu Cày (K0) đến cầu Phủ (K23+400), thành phố Hà Tĩnh (Giai đoạn 1: từ K11+263 đến K16+430 và từ K19+450 đến K23+400)</t>
  </si>
  <si>
    <t>Đường bao Sông Cụt đoạn từ đường 26/3 đến đường Nguyễn Trung Thiên, phường Văn Yên, thành phố Hà Tĩnh</t>
  </si>
  <si>
    <t>Cụm trang trí đường Phan Đình Phùng, thành phố Hà Tĩnh</t>
  </si>
  <si>
    <t xml:space="preserve">Xây dựng Nhà truyền thống và các hạng mục phụ trợ Trường THPT Phan Đình Phùng </t>
  </si>
  <si>
    <t>a</t>
  </si>
  <si>
    <t>Cải tạo dãy nhà học 4 tầng và nhà hiệu bộ 3 tầng trường THCS Nam Hà</t>
  </si>
  <si>
    <t>Nhà học 03 tầng 21 phòng, sân và các hạng mục phụ trợ Trường trung học cơ sở Lê Bình</t>
  </si>
  <si>
    <t>Hạ tầng kỹ thuật khu dân cư phía Nam đường Nguyễn Du kéo dài đến cầu Thạch Đồng, thành phố Hà Tĩnh</t>
  </si>
  <si>
    <t>Đường nối từ đường Quang Trung đến đường Ngô Quyền qua chợ đầu mối Thạch Trung, thành phố Hà Tĩnh</t>
  </si>
  <si>
    <t>Nâng cấp, cải tạo, sửa chữa khuôn viên trụ sở làm việc HĐND, UBND thị xã Hồng Lĩnh</t>
  </si>
  <si>
    <t>Cải tạo, nâng cấp ngõ 05, đường Suối Tiên (đoạn từ  đường  Suối Tiên đến Nghĩa trang Liệt sỹ thị xã)</t>
  </si>
  <si>
    <t>Nâng cấp, mở rộng tuyến đường Thái Kính, phường Đậu Liêu (giai đoạn 2)</t>
  </si>
  <si>
    <t>Cải tạo, nâng cấp công viên Lý Tự Trọng, thành phố Hà Tĩnh</t>
  </si>
  <si>
    <t>Hạ tầng khu dân cư xen dắm Tổ dân phố 1 phường Trần Phú, thành phố Hà Tĩnh (giai đoạn 2)</t>
  </si>
  <si>
    <t>Trường tiểu học Trần Phú, thành phố Hà Tĩnh, tỉnh Hà Tĩnh</t>
  </si>
  <si>
    <t>Trung tâm hành chính công thành phố Hà Tĩnh</t>
  </si>
  <si>
    <t>Nâng cấp đường Lê Duẩn kéo dài đoạn đường Nguyễn Tuấn Thiện đến đường quy hoạch Xô Viết Nghệ Tĩnh, thành phố Hà Tĩnh</t>
  </si>
  <si>
    <t>Nhà đa năng trường tiểu học Thạch Quý thành phố Hà Tĩnh</t>
  </si>
  <si>
    <t>Hệ thống kênh tiêu nước vùng Ghè, xã Thạch Hạ</t>
  </si>
  <si>
    <t>Mương thoát nước phía nam đường Nguyễn Du, thành phố Hà Tĩnh</t>
  </si>
  <si>
    <t>Cải tạo, sửa chữa đường Nguyễn Biên</t>
  </si>
  <si>
    <t>Đường giao thông nối từ đường Bùi Cầm Hổ đến đê Hữu Phủ, phường Đại Nài, thành phố Hà Tĩnh.</t>
  </si>
  <si>
    <t>Sửa chữa, cải tạo một số hạng mục trụ sở cơ quan HĐND-UBND thành phố Hà Tĩnh</t>
  </si>
  <si>
    <t>Mương thoát nước đường Lê Quảng Chí đoạn từ đường Lê Duẩn đến kênh N1-9</t>
  </si>
  <si>
    <t>Lắp đặt các cụm đèn tín hiệu giao thông trên địa bàn thành phố Hà Tĩnh</t>
  </si>
  <si>
    <t>Hạ tầng khu dân cư tổ dân phố 7, phường Nguyễn Du, thành phố Hà Tĩnh</t>
  </si>
  <si>
    <t>Xây dựng, nâng cấp đường Mai Thúc Loan đoạn qua xã Thạch Đồng, thành phố Hà Tĩnh</t>
  </si>
  <si>
    <t>Nâng cấp đường giao thông ngõ 6, đường Đông Lộ, phường Thạch Linh</t>
  </si>
  <si>
    <t>Mương tiêu úng vùng Bến Hói xã Thạch Bình (giai đoạn 2)</t>
  </si>
  <si>
    <t>Nhà hiệu bộ 3 tầng và các hạng mục phụ trợ, trường Mầm non Hà Huy Tập,phường Hà Huy Tập</t>
  </si>
  <si>
    <t>Nhà học 3 tầng 6 phòng Trường Mầm non Đại Nài</t>
  </si>
  <si>
    <t>Điện chiếu sáng đường Đồng Môn (đoạn từ đường Quang Trung đến đường Ngô Quyền), đường Nguyễn Du kéo dài (từ Mai Thúc Loan đến Ngô Quyền), đường Nguyễn Hoành Từ</t>
  </si>
  <si>
    <t>Lắp đặt hệ thống điện chiếu sáng trên tuyến đường Nguyễn Trung Thiên</t>
  </si>
  <si>
    <t>Nhà học 3 tầng 15 phòng trường tiểu học Thạch Linh, phường Thạch Linh, thành phố Hà Tĩnh</t>
  </si>
  <si>
    <t>Đường giao thông trục xã Thạch Trung (đoạn từ đường Trần Phú đến KDC Đồng Xay)</t>
  </si>
  <si>
    <t>Nâng cấp đường Lê Khôi giai đoạn 2 và đường vành đai Hòa Bình - Văn Phúc phường Văn Yên</t>
  </si>
  <si>
    <t>Đường giao thông liên tổ dân phố Tân Tiến- Nhật Tân, phường Thạch Linh</t>
  </si>
  <si>
    <t>Nâng cấp mặt đường Phan Chánh đoạn từ Cầu Vồng đến công ngăn triều</t>
  </si>
  <si>
    <t>Chỉnh trang, nâng cấp vỉa hè và hệ thống hạ tầng kỹ thuật đường Đặng Dung</t>
  </si>
  <si>
    <t>Nâng cấp, chỉnh trang một số tuyến đường và hạ tầng kỹ thuật xung quanh khu vực Chợ Hà Tĩnh</t>
  </si>
  <si>
    <t>Mương thoát nước từ nhà văn hóa tổ dân phố 4 đến đường Lê Duẩn, thành phố Hà Tĩnh</t>
  </si>
  <si>
    <t>Mương thoát nước dọc đường Nguyễn Du (đoạn từ đường Nguyễn Công Trứ qua đường Nguyễn Trung Thiên)</t>
  </si>
  <si>
    <t>Cải thiện năng lực thoát nước của các hố ga, hố thu trên địa thành phố</t>
  </si>
  <si>
    <t>Mương thoát nước dọc đường Hải Thượng Lãn Ông (đoạn từ đường Lê Ninh đến Hào Thành)</t>
  </si>
  <si>
    <t xml:space="preserve"> Mương thoát nước từ đường Tôn Thất Thuyết (đoạn từ đường Hàm Nghi đến đường Lê Quảng Chí) </t>
  </si>
  <si>
    <t xml:space="preserve"> Mương đường Nguyễn Chí Thanh (đoạn từ đường Phan Đình Phùng đến cầu sở rượu) </t>
  </si>
  <si>
    <t>Công trình cống ngăn mặn giữ ngọt thông ra kênh T8</t>
  </si>
  <si>
    <t xml:space="preserve"> Mương, vỉa hè phía Tây đường Nguyễn Trung Thiên (đoạn từ đường Nguyễn Du đến đường Quang Trung) </t>
  </si>
  <si>
    <t>Tuyến thoát nước từ TDP2 Nguyễn Du đến cống Truồng Lợn Thạch Trung</t>
  </si>
  <si>
    <t xml:space="preserve"> Mương thoát nước phía Nam đường Nguyễn Du (Đoạn từ đường Nguyễn Trung Thiên đến cống ngang đường Nguyễn Du) </t>
  </si>
  <si>
    <t>Cải tạo, nâng cấp hệ thống thoát nước dọc đường Nguyễn Biểu</t>
  </si>
  <si>
    <t>Xây dựng dãy nhà học 3 tầng 18 phòng Trường Tiểu học Thạch Quý</t>
  </si>
  <si>
    <t>Nhà học 3 tầng 18 phòng trường THCS Nguyễn Du, Phường Nguyễn Du</t>
  </si>
  <si>
    <t>Cải tạo, nâng cấp nhà học bộ môn 2 tầng Trường THCS Lê Văn Thiêm</t>
  </si>
  <si>
    <t>Xây nhà 4 tầng (nhà bếp, nhà đa chức năng) trường MN Bắc Hà</t>
  </si>
  <si>
    <t>Xây dựng nhà 3 tầng (3 phòng học và phòng bộ môn)- Trường Mầm non Tân Giang</t>
  </si>
  <si>
    <t>Hệ thống điện chiếu sáng đường vào trung tâm các xã Thạch Trung, Thạch Hạ</t>
  </si>
  <si>
    <t>Chỉnh trang, nâng cấp vỉa hè và hệ thống hạ tầng kỹ thuật đường Hà Huy Tập, xã Thạch Bình (đoạn từ Cầu Phủ đến đoạn giao với đường Đặng Văn Bá)</t>
  </si>
  <si>
    <t>Mở rộng khuôn viên và xây dựng nhà đa chức năng trường THCS Thạch Linh</t>
  </si>
  <si>
    <t>Xây lên tầng 3 dãy nhà học 2 tầng (3 phòng học) Trường THCS Thạch Linh</t>
  </si>
  <si>
    <t>Nâng cấp đường Lê Ninh (đoạn từ đường Hải Thượng Lãn Ông đến đường La Sơn Phu Tử)</t>
  </si>
  <si>
    <t>Chỉnh trang, nâng cấp vỉa hè và hạ tầng kỹ thuật đường Nguyễn Công Trứ đoạn từ trường THCS Lê Bình đến nút giao Nguyễn Công Trứ - Hải Thượng Lãn Ông</t>
  </si>
  <si>
    <t>Xây dựng nhà 3 tầng (3 phòng học và phòng bộ môn) trường Mầm non Tân Giang</t>
  </si>
  <si>
    <t>Xây dựng đường nội đồng tại các vùng tích tụ ruộng đất, xã Thạch Hạ</t>
  </si>
  <si>
    <t>Hạ tầng khu dân cư xen lẫn, xen kẹt phía tây thôn Tân Học, xã Thạch Hạ</t>
  </si>
  <si>
    <t>Mương thoát nước hai bên đường Mai Thúc Loan (đoạn qua Bệnh viện thành phố và từ đường Đặng Tất đến đường Nguyễn Du) kết hợp vỉa hè hai bên đường</t>
  </si>
  <si>
    <t>Cải tạo cơ sở vật chất trường tiểu học Văn Yên năm 2023</t>
  </si>
  <si>
    <t>Cải tạo cơ sở vật chất trường Mầm non Đại Nài năm 2023</t>
  </si>
  <si>
    <t>Cải tạo cơ sở vật chất trường tiểu học Thạch Bình năm 2023</t>
  </si>
  <si>
    <t>Nâng cấp sân, cổng hàng rào, mương thoát nước, cải tạo bếp ăn trường Mầm non Thạch Linh</t>
  </si>
  <si>
    <t>Cải tạo nhà học 2 tầng 12 phòng trường THCS Thạch Linh</t>
  </si>
  <si>
    <t>Nâng cấp dãy nhà học 3 tầng trường mầm non Thạch Quý</t>
  </si>
  <si>
    <t>Cầu kết hợp tràn dâng nước sông Trí khu vực trung tâm thị xã Kỳ Anh</t>
  </si>
  <si>
    <t>Nhà học 2 tầng 6 phòng và các hạng mục phụ trợ Trường Mầm non Kỳ Thịnh (điểm Tây Yên)</t>
  </si>
  <si>
    <t>Di dời đường điện 35kV đi qua trụ sở làm việc Công an xã Kỳ Hà và Công an xã Kỳ Hoa</t>
  </si>
  <si>
    <t>Mở rộng hệ thống cấp nước sạch phường Hưng Trí, thị xã Kỳ Anh</t>
  </si>
  <si>
    <t>Mở rộng hệ thống cấp nước sạch phường Kỳ Thịnh, thị xã Kỳ Anh</t>
  </si>
  <si>
    <t>Tuyến đường giao thông từ bến số I vào Khu kho gas, xăng dầu cảng Vũng Áng</t>
  </si>
  <si>
    <t>Kênh thoát nước ngoại vi khu dân cư Cánh Buồm</t>
  </si>
  <si>
    <t>Đấu nối nguồn nước thải từ các hộ gia đình, tổ chức, doanh nghiệp vào điểm đấu nối của hệ thống đường ống thu gom nước thải chung của thị xã Kỳ Anh</t>
  </si>
  <si>
    <t>Trung tâm Văn hoá, thể thao thị xã Kỳ Anh</t>
  </si>
  <si>
    <t>Đường từ QL1A đi Hồ Mộc Hương</t>
  </si>
  <si>
    <t>Trụ sở làm việc phòng giáo dục và đào tạo thị xã Kỳ Anh</t>
  </si>
  <si>
    <t>Cải tạo tuyến kênh thoát nước, chống ngập quốc lộ 1A đoạn qua TDP Hưng Thịnh, phường Hưng Trí, thị xã Kỳ Anh</t>
  </si>
  <si>
    <t>Hệ thống đường ống cấp nước cấp 1, cấp 2 (giai đoạn 2)</t>
  </si>
  <si>
    <t>Sửa chữa nhà làm việc 3 tầng trung tâm trụ sở làm việc cơ quan HĐND và UBND thị xã Kỳ Anh</t>
  </si>
  <si>
    <t>Sửa chữa, nâng cấp đường Phạm Hoành, phường Hưng Trí, thị xã Kỳ Anh</t>
  </si>
  <si>
    <t>Mở rộng hệ thống cấp nước nhà máy nước khu kinh tế Vũng Áng cấp cho xã Kỳ Ninh, xã Kỳ Hà thị xã Kỳ Anh</t>
  </si>
  <si>
    <t>Cầu Ngụ chùa và đường 2 đầu cầu</t>
  </si>
  <si>
    <t>Tuyến đường Lý Nhật Quang, xã Kỳ Ninh, thị xã Kỳ Anh</t>
  </si>
  <si>
    <t>Đường trục chính đô thị thuộc khu tái định cư xã Kỳ Lợi tại phường Kỳ Trinh, thị xã Kỳ Anh</t>
  </si>
  <si>
    <t>Đường trục chính nối QL1A đi khu đô thị trung tâm khu kinh tế Vũng Áng</t>
  </si>
  <si>
    <t>Xây dựng Khu dân cư Nam bờ Sông Trí, hạng mục: Điện sinh hoạt và chiếu sáng đường</t>
  </si>
  <si>
    <t>Hạ tầng tái định cư dự phòng TDP Liên Minh, phường Kỳ Long</t>
  </si>
  <si>
    <t>Đường trục ngang Kỳ Trinh- Kỳ Ninh đi TDP Tây Trinh, phường Hưng Trí, thị xã Kỳ Anh</t>
  </si>
  <si>
    <t>Đường Nguyễn Tiến Liên kéo dài đi nhà bia ghi tên các AHLS</t>
  </si>
  <si>
    <t>Trụ sở công an xã Kỳ Hoa</t>
  </si>
  <si>
    <t>Sửa chữa, nâng cấp đường từ QL1 đi nghĩa trang phường Hưng Trí, thị xã Kỳ Anh</t>
  </si>
  <si>
    <t>Hệ thống điện chiếu sáng trên các tuyến đường xã Kỳ Ninh, thị xã Kỳ Anh</t>
  </si>
  <si>
    <t>Nâng cấp đường Nguyễn Trọng Bình và Lý Tự Trọng giai đoạn 2, phường Hưng Trí, thị xã Kỳ Anh</t>
  </si>
  <si>
    <t>Hệ thống điện chiếu sáng trên các tuyến đường xã Kỳ Nam, thị xã Kỳ Anh</t>
  </si>
  <si>
    <t>Sửa chữa một số hạng mục trụ sở cơ quan Khối dân</t>
  </si>
  <si>
    <t>Sửa chữa, nâng cấp Hội trường lớn UBND và Trung tâm hành chính công thị xã</t>
  </si>
  <si>
    <t>Nhà văn hóa tổ dân phố Trần Phú, phường Hưng Trí, thị xã Kỳ Anh</t>
  </si>
  <si>
    <t>Nhà văn hóa tổ dân phố Hưng Thịnh, phường Hưng Trí, thị xã Kỳ Anh</t>
  </si>
  <si>
    <t>Cải tạo tuyến kênh thoát nước hạ lưu hồ Thủy Sơn đến Cầu Bàu</t>
  </si>
  <si>
    <t>Trụ sở làm việc trung tâm Y tế thị xã Kỳ Anh</t>
  </si>
  <si>
    <t>Nâng cấp đường Lý Tự Trọng đoạn từ Quốc lộ 1A đến công viên Nguyễn Trọng Bình phường Hưng Trí, thị xã Kỳ Anh</t>
  </si>
  <si>
    <t>tx0005</t>
  </si>
  <si>
    <t>Sửa chữa, nâng cấp đường Phạm Tiêm, phường Hưng Trí, thị xã Kỳ Anh</t>
  </si>
  <si>
    <t>a000001</t>
  </si>
  <si>
    <t>Mở rộng nghĩa trang xã Kỳ Lợi tại phường Hưng Trí, thị xã Kỳ Anh</t>
  </si>
  <si>
    <t>Trụ sở công an xã Kỳ Hà, thị xã Kỳ Anh</t>
  </si>
  <si>
    <t>Hệ thống đường ống cấp nước cấp 1, cấp 2 thị xã Kỳ Anh (GĐ1)</t>
  </si>
  <si>
    <t>Sửa chữa khuôn viên, nhà làm việc và mua sắm tài sản cùa ủy ban mặt trận tổ quốc và các đoàn thể chính trị xã hội thị xã Kỳ Anh</t>
  </si>
  <si>
    <t>Nâng cấp cải tạo tuyến đường Nhân Lý, phường Hưng Trí, thị xã Kỳ Anh</t>
  </si>
  <si>
    <t>Sửa chữa, nâng cấp đường Lê Văn Huân, phường Kỳ Liên</t>
  </si>
  <si>
    <t>Hạ tầng tái định cư 6,1 ha xã Kỳ Lợi tại phường Kỳ Trinh, thị xã Kỳ Anh</t>
  </si>
  <si>
    <t>Nạo vét bến neo đậu tàu thuyền nghề cá Kỳ Phương</t>
  </si>
  <si>
    <t>Sửa chữa, cải tạo và mua sắm một số thiết bị tại Khu cách ly Mitraco (thị xã Kỳ Anh)</t>
  </si>
  <si>
    <t>Trường mầm non Kỳ Trinh; Hạng mục: Nhà học 2 tầng 6 lớp nhóm mẫu giáo, nhà hành chính quản trị và các hạng mục phụ trợ</t>
  </si>
  <si>
    <t>Nhà học 2 tầng 6 phòng và các hạng mục phụ trợ trường mầm non Kỳ Hoa</t>
  </si>
  <si>
    <t>Đầu tư mở rộng hệ thống đường ống cấp nước cho xã Kỳ Hoa (Giai đoạn 2</t>
  </si>
  <si>
    <t>a000010</t>
  </si>
  <si>
    <t>Nhà học 3 tầng 9 phòng trường tiểu học Kỳ Thịnh (Trung tâm hành chính mới</t>
  </si>
  <si>
    <t>Xây dựng, sửa chữa một số hạng mục phụ trợ trường tiểu học Kỳ Hà</t>
  </si>
  <si>
    <t>Cải tạo, sửa chữa Trụ sở làm việc Ban QLDA đầu tư xây dựng công trình
Giao thông và Phát triển đô thị tỉnh</t>
  </si>
  <si>
    <t>Đường Lê Duẩn nối thông ra đường Vũ Quang</t>
  </si>
  <si>
    <t>Điều chỉnh cục bộ quy hoạch chung thành phố Hà Tĩnh và vùng phụ cận giai đoạn đến năm 2030 tầm nhìn đến năm 2050, tỷ lệ 1/10.000</t>
  </si>
  <si>
    <t>Chi ban QLDA năm 2024 chuyển qua (Ban TP)</t>
  </si>
  <si>
    <t xml:space="preserve"> Cải tạo, sửa chữa một số hạng mục phòng họp số 1, phòng Khánh tiết Thị Ủy Kỳ Anh </t>
  </si>
  <si>
    <t>a552</t>
  </si>
  <si>
    <t>Hạch toán doanh thu tiền tư vấn QLDA  di dời cải tạo đường điện phục vụ GPMB đường cao tốc Bắc Nam phía đông giai đoạn 2021 - 2025, đoạn Vũng áng - Bùng, qua địa phận xã Kỳ Hoa, thị xã Kỳ Anh, Hà Tĩnh</t>
  </si>
  <si>
    <t>a553</t>
  </si>
  <si>
    <t>Tiền lãi phát sinh và khoản hoàn trả</t>
  </si>
  <si>
    <t>a554</t>
  </si>
  <si>
    <t>Tạm ứng QLDA Di dời hải phong 1 2</t>
  </si>
  <si>
    <t>Tạm ứng Chi phí QLDA Kè dọc bờ biển thôn MInh Huệ, xã Kỳ Nam</t>
  </si>
  <si>
    <t>Tạm ứng QLDA xây dựng nghĩa trang Kỳ Ninh, thị xã kỳ Ninh</t>
  </si>
  <si>
    <t>BÁO CÁO ĐỀ XUẤT NGUỒN VỐN KÉO DÀI NĂM 2025 SANG NĂM 2026</t>
  </si>
  <si>
    <t xml:space="preserve">(Số liệu giải ngân đến ngày 31/1/2026)  </t>
  </si>
  <si>
    <t>BAN QLDA ĐTXD CÔNG TRÌNH GIAO THÔNG VÀ PHÁT TRIỂN ĐÔ THỊ TỈNH HÀ TĨNH</t>
  </si>
  <si>
    <t xml:space="preserve">PHÒNG TÀI CHÍNH-KẾ TOÁN </t>
  </si>
  <si>
    <t>PHỤ TRÁCH KẾ TOÁN</t>
  </si>
  <si>
    <t>Công trình đang hoàn thiện QT, đưa vào bàn giao sử dụng, nhu cầu còn lại là chi phí xây lắp, chi phí QLDA, chi phí thẩm tra QT, tư vấn khác  (công trình chưa QT)</t>
  </si>
  <si>
    <t>Ghi chú: Công trình Trồng cây xanh trên các tuyến đường và tiểu công viên thị xã đang còn công nợ tuy nhiên đang trong quá trình điều tra chưa có kết luận chính thức nên đề xuất hủy nguồn và bố trí lại sau khi Kết luận của cơ quan điều tra</t>
  </si>
  <si>
    <t>PHỤ TRÁCH PHÒNG TÀI CHÍNH-KẾ TOÁN</t>
  </si>
  <si>
    <t>Nguyễn Thị Ngọc Vân</t>
  </si>
  <si>
    <t>Uông Thị Vĩnh Hà</t>
  </si>
  <si>
    <t>Công trình đã phê duyệt quyết toán hoàn thành, nguồn kéo dài năm 2024 sang năm 2025</t>
  </si>
  <si>
    <t>Trong đó nguồn 2024 chuyển sang 2025</t>
  </si>
  <si>
    <t xml:space="preserve"> </t>
  </si>
  <si>
    <t>Đơn vị tính: Đồng</t>
  </si>
  <si>
    <t>ĐVT: Triệu đồng</t>
  </si>
  <si>
    <t>STT</t>
  </si>
  <si>
    <t>Danh mục dự án</t>
  </si>
  <si>
    <t>Mã dự án (TABMIS)</t>
  </si>
  <si>
    <t>Quyết định đầu tư</t>
  </si>
  <si>
    <t>Chủ đầu tư</t>
  </si>
  <si>
    <t>Số quyết định; ngày, tháng, năm ban hành</t>
  </si>
  <si>
    <t>Tổng mức đầu tư</t>
  </si>
  <si>
    <t>Kế hoạch vốn NSTW năm 2025</t>
  </si>
  <si>
    <t>7897757</t>
  </si>
  <si>
    <t>ODA _TVL</t>
  </si>
  <si>
    <t>ODA_TW CP</t>
  </si>
  <si>
    <t>Còn lại hủy nguồn</t>
  </si>
  <si>
    <t>ODA</t>
  </si>
  <si>
    <t>ODA vay lại</t>
  </si>
  <si>
    <t>Dự án Đường trục chính trung tâm nối Quốc lộ 1 đoạn tránh thị xã Kỳ Anh đến cụm Cảng nước sâu Vũng Áng - Sơn Dương, tỉnh Hà Tĩnh</t>
  </si>
  <si>
    <t>7544621</t>
  </si>
  <si>
    <t>7853204</t>
  </si>
  <si>
    <t>2749, 24/8/2020</t>
  </si>
  <si>
    <t>7786649</t>
  </si>
  <si>
    <t xml:space="preserve">2455, 03/8/2020 </t>
  </si>
  <si>
    <t>8155077</t>
  </si>
  <si>
    <t>2610, 22/10/2025</t>
  </si>
  <si>
    <t>Đầu tư xây dựng trường nghề chất lượng cao, trường cao đẳng nghề Việt Đức Hà Tĩnh</t>
  </si>
  <si>
    <t>7942217</t>
  </si>
  <si>
    <t>Xây dựng Nhà lưu niệm, Nhà tưởng niệm tại Khu lưu niệm Tổng Bí thư Trần Phú</t>
  </si>
  <si>
    <t>8155075</t>
  </si>
  <si>
    <t>3061, 05/12/2025</t>
  </si>
  <si>
    <t>Dự án Hệ thống tiêu úng các xã trọng điểm sản xuất nông nghiệp huyện Đức Thọ, huyện Can Lộc và thị xã Hồng Lĩnh</t>
  </si>
  <si>
    <t>Dự án có khối lượng thi công lớn, dàn trải trên địa bàn nhiều xã, khối lượng thi công chủ yếu dưới nước (nạo vét, kè bờ…) từ tháng 7 đến tháng 11/2025 chịu ảnh hưởng trực tiếp của các cơn bão số 5,6 và 10 gây mưa lũ và đặc biệt các đợt mưa lũ liên tục trên địa bàn làm gián đoạn công tác thi công ảnh hưởng trực tiếp đến việc giải ngân vốn</t>
  </si>
  <si>
    <t>Phụ lục 01: DANH MỤC DỰ ÁN SỬ DỤNG VỐN NGÂN SÁCH TRUNG ƯƠNG NĂM 2025 ĐỀ XUẤT KÉO DÀI THỜI GIAN GIẢI NGÂN SANG NĂM 2026</t>
  </si>
  <si>
    <t>Giải ngân kế hoạch vốn năm 2025 đến hết ngày 31/01/2026</t>
  </si>
  <si>
    <t>Số vốn NSTW kế hoạch năm 2025 còn lại đến hết ngày 31/01/2026 không giải ngân hết</t>
  </si>
  <si>
    <t>Đề xuất kéo dài thời gian giải ngân sang kế hoạch năm 2026</t>
  </si>
  <si>
    <t>Đối tượng đề xuất kéo dài theo quy định tại khoản 2 Điều 72 Luật Đầu tư công</t>
  </si>
  <si>
    <t>Đơn vị tính: Triệu đồng</t>
  </si>
  <si>
    <t>Ban QLDA đầu tư xây dựng Khu vực Khu kinh tế tỉnh</t>
  </si>
  <si>
    <t>Ban QLDA đầu tư xây dựng công trình Nông nghiệp và Phát triển nông thôn tỉnh</t>
  </si>
  <si>
    <t>Ban QLDA đầu tư xây dựng công trình Dân dụng và Hạ tầng khu vực tỉnh</t>
  </si>
  <si>
    <t>Dự án Hạ tầng cơ bản cho phát triển toàn diện tỉnh Hà Tĩnh thuộc Dự án BIIG2</t>
  </si>
  <si>
    <t>Tiểu dự án cải thiện cơ sở hạ tầng đô thị Hương Khê, huyện Hương Khê, tỉnh Hà Tĩnh. Thuộc dự án Cải thiện cơ sở hạ tầng đô thị nhằm giảm thiểu tác động của biến đổi khí hậu cho 04 tỉnh ven biển Bắc Trung Bộ</t>
  </si>
  <si>
    <t>Tiểu dự án cải thiện cơ sở hạ tầng đô thị Thạch Hà, huyện Thạch Hà, tỉnh Hà Tĩnh. Thuộc dự án Cải thiện cơ sở hạ tầng đô thị nhằm giảm thiểu tác động của biến đổi khí hậu cho 04 tỉnh ven biển Bắc Trung Bộ</t>
  </si>
  <si>
    <t>Tôn tạo Nhà lưu niệm, Nhà tưởng niệm, Nhà tranh tại khu lưu niệm Tổng Bí thư Hà Huy Tập</t>
  </si>
  <si>
    <t>755,
 12/4/2022</t>
  </si>
  <si>
    <t>613, 08/5/2017; 562,18/5/2018; 141, 08/12/2023; 1611, 02/7/2014</t>
  </si>
  <si>
    <t>613, 08/5/2017; 562, 18/5/2018; 141, 08/12/2023; 1611, 02/7/2014</t>
  </si>
  <si>
    <t>3024, 30/12/2024</t>
  </si>
  <si>
    <t>3545, 31/12/2023</t>
  </si>
  <si>
    <r>
      <t xml:space="preserve">Điểm c Khoản 2 Điều 72 Luật Đầu tư công </t>
    </r>
    <r>
      <rPr>
        <i/>
        <sz val="14"/>
        <rFont val="Times New Roman"/>
        <family val="1"/>
      </rPr>
      <t>(Dự án được bố trí kế hoạch vốn để hoàn thành, đưa vào sử dụng trong năm kế hoạch nhưng không được bố trí vốn kế hoạch năm sau)</t>
    </r>
  </si>
  <si>
    <t>Nguyên nhân không giải ngân hết kế hoạch vốn (theo báo cáo của Chủ đầu tư)</t>
  </si>
  <si>
    <t>Kế hoạch vốn năm 2025</t>
  </si>
  <si>
    <t>Số vốn kế hoạch năm 2025 còn lại đến hết ngày 31/01/2026 không giải ngân hết</t>
  </si>
  <si>
    <t>Kéo dài thời gian giải ngân sang kế hoạch năm 2026</t>
  </si>
  <si>
    <t>Ghi chú</t>
  </si>
  <si>
    <t>Phụ lục: DANH MỤC DỰ ÁN SỬ DỤNG VỐN NGÂN SÁCH TRUNG ƯƠNG NĂM 2025 KÉO DÀI THỜI GIAN GIẢI NGÂN SANG NĂM 2026</t>
  </si>
  <si>
    <t>(Kèm theo Nghị quyết số           /NQ-HĐND ngày       /    /2026 của Hội đồng nhân dân tỉnh)</t>
  </si>
  <si>
    <t>trong nước</t>
  </si>
  <si>
    <t>nước ngoài</t>
  </si>
  <si>
    <t>Số vốn NSTW kế hoạch năm 2025 còn lại đến hết ngày 31/01/2026 không giải ngân hết, đề xuất kéo dài</t>
  </si>
  <si>
    <t>NSTW</t>
  </si>
  <si>
    <t>NSĐP</t>
  </si>
  <si>
    <t>SUM</t>
  </si>
  <si>
    <t>I</t>
  </si>
  <si>
    <t>Vốn nước ngoài ODA</t>
  </si>
  <si>
    <t>II</t>
  </si>
  <si>
    <t>Vốn NSTW trong nước</t>
  </si>
  <si>
    <t>(1) Năm 2025, thời tiết Hà Tĩnh bị ảnh hưởng trực tiếp bởi các cơn bão số 5, số 6 và số 10, đặc biệt trong tháng 10, 11 trời mưa chủ yếu nên không thể triển khai các công trình
(2) Công tác GPMB chậm do biến động giá đất, dự án phải thực hiện điều chỉnh giá và đơn giá bồi thường, phát sinh một số trường hợp đất không bị thu hồi nhưng tài sản trên đất bị ảnh hưởng, một số hộ dân không đồng ý với đơn giá bồi thường, một số hộ chưa thể xác minh được nguồn gốc đất… khiến cho quá trình thi công bị ảnh hưởng đến tiến độ dẫn đến không thể giải ngân KHV theo dự kiến.</t>
  </si>
  <si>
    <t xml:space="preserve"> (1) Việc điều chỉnh bổ sung tổng mức đầu tư Tiểu dự án (bổ sung chi phí đối ứng 60.000 triệu đồng để thực hiện GPMB), bổ sung quy mô hạng mục hạ tầng tái định cư (cây xanh, chiếu sáng) mất nhiều thời gian ảnh hưởng đến tiến độ thi công một số hạng mục. (2) Quá trình thi công các tuyến ống thu gom nước thải có chiều sâu &gt;3m gặp địa chất phức tạp như cát chảy, bùn làm ảnh hưởng đến kết cấu hạ tầng hiện trạng,phải điều chỉnh thiết kế . (3) Một số hạng mục thi công trong phạm vi bảo vệ kết cấu hạ tầng đường bộ của tuyến QL.1 phải thực hiện thủ tục cấp phép thi công.</t>
  </si>
  <si>
    <t>(1) Năm 2025, thời tiết Hà Tĩnh bị ảnh hưởng trực tiếp bởi các cơn bão số 5, số 6 và số 10, đặc biệt trong tháng 10, 11 trời mưa chủ yếu nên không thể triển khai các công trình
(2) Công tác GPMB chậm do biến động giá đất, dự án phải thực hiện điều chỉnh giá và đơn giá bồi thường, phát sinh một số trường hợp đất không bị thu hồi nhưng tài sản trên đất bị ảnh hưởng, một số hộ dân không đồng ý với đơn giá bồi thường, một số hộ chưa thể xác minh được nguồn gốc đất… khiến cho quá trình thi công bị ảnh hưởng đến tiến độ dẫn đến không thể giải ngân KHV theo dự kiến</t>
  </si>
  <si>
    <t>Các công trình đang thi công của dự án BIIG2 Hà Tĩnh là các công trình giao thông nên phụ thuộc rất nhiều vào điều kiện thời tiết. Năm 2025, tại Hà Tĩnh lượng mưa được ghi nhận lớn bất thường so với những năm trước đây và bị ảnh hưởng trực tiếp bởi các cơn bão số 5 và số 6 nên ảnh hưởng đến công tác thi công đắp đất cũng như các hạng mục công việc khác của các gói thầu.</t>
  </si>
  <si>
    <t>Quá trình trình KHĐT vướng sát nhập kiện toàn các Ban QLDA nên đến ngày 14/8/2025 kế hoạch đấu thầu xây lắp mới được phê duyệt. Gói thầu hạ tầng triển khai giai đoạn cuối năm (quý 4), một phần mặt bằng được bàn giao chậm là các nguyên nhân chính không giải ngân được hết nguồn vốn TW đã bố trí</t>
  </si>
  <si>
    <t>Nguyên nhân không giải ngân hết KHV</t>
  </si>
  <si>
    <t>- Mặt bằng tuyến số 01 nhiều vị trí chưa được bàn giao: Hiện còn 39 hộ chưa nhận tiền, 02 hộ chưa phối hợp kiểm kê, 136 hộ đã nhận tiền nhưng chưa bàn giao mặt bằng, 116 hộ chưa phê duyệt phương án bồi thường.
- Việc xây dựng hạ tầng kỹ thuật Khu tái định cư phục vụ GPMB của dự án hoàn thành ngày 10/9/2025, đến ngày 25/02/2026 UBND phường Vũng Áng mới tổ chức bốc thăm tái định cư cho các hộ đủ điều kiện cấp đất (76/90 hộ đủ điều kiện).
Vì vậy, chưa có khối lượng thi công để giải ngân hết nguồn vốn.</t>
  </si>
  <si>
    <r>
      <t>Điểm e Khoản 2 Điều 72 Luật Đầu tư công (Bộ, cơ quan trung ương và địa phương, Ủy ban nhân dân cấp xã chỉ có duy nhất 01 dự án trong năm kế hoạch h</t>
    </r>
    <r>
      <rPr>
        <b/>
        <sz val="10"/>
        <rFont val="Times New Roman"/>
        <family val="1"/>
      </rPr>
      <t xml:space="preserve">oặc không thể thực hiện điều chỉnh kế hoạch) -
</t>
    </r>
    <r>
      <rPr>
        <sz val="10"/>
        <rFont val="Times New Roman"/>
        <family val="1"/>
      </rPr>
      <t>Tại Quyết định 1508/QĐ-TTg ngày 04/12/2024,  Thủ tướng Chính phủ quy định số vốn tối thiểu phải bố trí cho dự án  trọng điểm, liên vùng (theo đó dự án Đường trục chính trung tâm nối Quốc lộ 1 đoạn tránh thị xã Kỳ Anh đến cụm Cảng nước sâu Vũng Áng - Sơn Dương, tỉnh Hà Tĩnh phải bố trí tối thiểu 365 tỷ đồng) dẫn đến quá trình thực hiện không thể điều chuyển số vốn dự kiến không giải ngân hết của dự án này cho các dự án khác để đảm bảo số tối thiểu theo quy định của Thủ tướng Chính phủ</t>
    </r>
  </si>
  <si>
    <t>Dự án thuộc di tích lịch sử văn hóa cấp quốc gia nên phải xin ý kiến của Bộ Văn hóa, Thể thao và Du lịch trong quá trình thẩm định Báo cáo kinh tế kỹ thuật. Vì vậy, thời gian chuẩn bị dự án kéo dài dẫn đến chưa giải ngân hết nguồn vốn đã bố trí</t>
  </si>
  <si>
    <t>Phụ lục 03: DANH MỤC DỰ ÁN SỬ DỤNG VỐN NGÂN SÁCH TRUNG ƯƠNG KHÔNG ĐỦ ĐIỀU KIỆN ĐỀ XUẤT KÉO DÀI THEO QUY ĐỊNH TẠI LUẬT ĐẦU TƯ CÔNG</t>
  </si>
  <si>
    <t>(Kèm theo Tờ trình số         /TTr-UBND ngày            /          /2026 của Ủy ban nhân dân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</si>
</sst>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_(* \(#,##0\);_(* &quot;-&quot;??_);_(@_)"/>
    <numFmt numFmtId="165" formatCode="#,##0.000"/>
    <numFmt numFmtId="166" formatCode="_(* #,##0.000_);_(* \(#,##0.000\);_(* &quot;-&quot;??_);_(@_)"/>
    <numFmt numFmtId="167" formatCode="0_);\(0\)"/>
    <numFmt numFmtId="168" formatCode="_-* #,##0.00\ _₫_-;\-* #,##0.00\ _₫_-;_-* &quot;-&quot;??\ _₫_-;_-@_-"/>
    <numFmt numFmtId="169" formatCode="_-* #,##0.00_-;\-* #,##0.00_-;_-* &quot;-&quot;??_-;_-@_-"/>
    <numFmt numFmtId="170" formatCode="_-* #,##0\ _₫_-;\-* #,##0\ _₫_-;_-* &quot;-&quot;\ _₫_-;_-@_-"/>
    <numFmt numFmtId="171" formatCode="_(* #,##0.000000_);_(* \(#,##0.000000\);_(* &quot;-&quot;??_);_(@_)"/>
    <numFmt numFmtId="172" formatCode="_-* #,##0.000_-;\-* #,##0.000_-;_-* &quot;-&quot;???_-;_-@_-"/>
    <numFmt numFmtId="173" formatCode="_(* #,##0.000_);_(* \(#,##0.000\);_(* &quot;-&quot;???_);_(@_)"/>
  </numFmts>
  <fonts count="5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2"/>
      <color theme="1"/>
      <name val="Times New Roman"/>
      <family val="1"/>
    </font>
    <font>
      <b/>
      <sz val="12"/>
      <color theme="1"/>
      <name val="Times New Roman"/>
      <family val="1"/>
    </font>
    <font>
      <b/>
      <sz val="11"/>
      <color theme="1"/>
      <name val="Times New Roman"/>
      <family val="1"/>
    </font>
    <font>
      <sz val="11"/>
      <color theme="1"/>
      <name val="Calibri"/>
      <family val="2"/>
      <scheme val="minor"/>
    </font>
    <font>
      <sz val="11"/>
      <color theme="1"/>
      <name val="Calibri"/>
      <family val="2"/>
    </font>
    <font>
      <sz val="11"/>
      <color theme="1"/>
      <name val="Times New Roman"/>
      <family val="1"/>
    </font>
    <font>
      <sz val="11"/>
      <color rgb="FF000000"/>
      <name val="Times New Roman"/>
      <family val="1"/>
    </font>
    <font>
      <b/>
      <sz val="11"/>
      <color rgb="FF000000"/>
      <name val="Times New Roman"/>
      <family val="1"/>
    </font>
    <font>
      <b/>
      <sz val="18"/>
      <color theme="1"/>
      <name val="Times New Roman"/>
      <family val="1"/>
    </font>
    <font>
      <b/>
      <sz val="22"/>
      <color theme="1"/>
      <name val="Times New Roman"/>
      <family val="1"/>
    </font>
    <font>
      <sz val="22"/>
      <name val="Times New Roman"/>
      <family val="1"/>
    </font>
    <font>
      <sz val="18"/>
      <name val="Times New Roman"/>
      <family val="1"/>
    </font>
    <font>
      <sz val="11"/>
      <name val="Times New Roman"/>
      <family val="1"/>
    </font>
    <font>
      <b/>
      <i/>
      <sz val="18"/>
      <color theme="1"/>
      <name val="Times New Roman"/>
      <family val="1"/>
    </font>
    <font>
      <i/>
      <sz val="18"/>
      <name val="Times New Roman"/>
      <family val="1"/>
    </font>
    <font>
      <sz val="20"/>
      <color theme="1"/>
      <name val="Times New Roman"/>
      <family val="1"/>
    </font>
    <font>
      <b/>
      <sz val="24"/>
      <color theme="1"/>
      <name val="Times New Roman"/>
      <family val="1"/>
    </font>
    <font>
      <b/>
      <sz val="14"/>
      <color rgb="FFFF0000"/>
      <name val="Times New Roman"/>
      <family val="1"/>
    </font>
    <font>
      <sz val="11"/>
      <color theme="1"/>
      <name val="Calibri"/>
      <family val="2"/>
      <scheme val="minor"/>
    </font>
    <font>
      <sz val="14"/>
      <name val="Times New Roman"/>
      <family val="1"/>
    </font>
    <font>
      <i/>
      <sz val="14"/>
      <name val="Times New Roman"/>
      <family val="1"/>
    </font>
    <font>
      <b/>
      <sz val="15"/>
      <name val="Times New Roman"/>
      <family val="1"/>
    </font>
    <font>
      <i/>
      <sz val="15"/>
      <name val="Times New Roman"/>
      <family val="1"/>
    </font>
    <font>
      <b/>
      <sz val="14"/>
      <name val="Times New Roman"/>
      <family val="1"/>
    </font>
    <font>
      <sz val="10"/>
      <name val="Arial"/>
      <family val="2"/>
    </font>
    <font>
      <b/>
      <sz val="10"/>
      <name val="Times New Roman"/>
      <family val="1"/>
    </font>
    <font>
      <sz val="10"/>
      <name val="Times New Roman"/>
      <family val="1"/>
    </font>
    <font>
      <sz val="10"/>
      <color theme="1"/>
      <name val="Times New Roman"/>
      <family val="1"/>
    </font>
    <font>
      <b/>
      <sz val="14"/>
      <color theme="1"/>
      <name val="Times New Roman"/>
      <family val="1"/>
    </font>
    <font>
      <sz val="11"/>
      <color theme="1"/>
      <name val="Times New Roman"/>
      <family val="1"/>
    </font>
    <font>
      <b/>
      <sz val="22"/>
      <color theme="1"/>
      <name val="Times New Roman"/>
      <family val="1"/>
    </font>
    <font>
      <b/>
      <i/>
      <sz val="18"/>
      <color theme="1"/>
      <name val="Times New Roman"/>
      <family val="1"/>
    </font>
    <font>
      <sz val="14"/>
      <color theme="1"/>
      <name val="Times New Roman"/>
      <family val="1"/>
    </font>
    <font>
      <sz val="12"/>
      <color theme="1"/>
      <name val="Times New Roman"/>
      <family val="1"/>
    </font>
    <font>
      <b/>
      <sz val="18"/>
      <color theme="1"/>
      <name val="Times New Roman"/>
      <family val="1"/>
    </font>
    <font>
      <sz val="11"/>
      <name val="Calibri"/>
      <family val="2"/>
    </font>
    <font>
      <b/>
      <sz val="12"/>
      <color theme="1"/>
      <name val="Times New Roman"/>
      <family val="1"/>
    </font>
    <font>
      <b/>
      <sz val="11"/>
      <color theme="1"/>
      <name val="Times New Roman"/>
      <family val="1"/>
    </font>
    <font>
      <sz val="20"/>
      <color theme="1"/>
      <name val="Times New Roman"/>
      <family val="1"/>
    </font>
    <font>
      <b/>
      <sz val="24"/>
      <color theme="1"/>
      <name val="Times New Roman"/>
      <family val="1"/>
    </font>
    <font>
      <sz val="11"/>
      <color indexed="8"/>
      <name val="Calibri"/>
      <family val="2"/>
    </font>
    <font>
      <sz val="11"/>
      <color theme="1"/>
      <name val="Calibri"/>
      <family val="2"/>
      <charset val="163"/>
      <scheme val="minor"/>
    </font>
    <font>
      <sz val="12"/>
      <color theme="1"/>
      <name val="Times New Roman"/>
      <family val="2"/>
    </font>
    <font>
      <sz val="11"/>
      <color indexed="8"/>
      <name val="Arial"/>
      <family val="2"/>
    </font>
    <font>
      <sz val="10"/>
      <name val=".VnArial Narrow"/>
      <family val="2"/>
    </font>
    <font>
      <b/>
      <sz val="12"/>
      <name val="Times New Roman"/>
      <family val="1"/>
    </font>
    <font>
      <b/>
      <i/>
      <sz val="15"/>
      <name val="Times New Roman"/>
      <family val="1"/>
    </font>
    <font>
      <sz val="10"/>
      <color rgb="FFFF0000"/>
      <name val="Times New Roman"/>
      <family val="1"/>
    </font>
    <font>
      <sz val="10"/>
      <color rgb="FFFF0000"/>
      <name val="&quot;Times New Roman&quot;"/>
    </font>
    <font>
      <sz val="10"/>
      <color rgb="FFFF0000"/>
      <name val="Calibri"/>
      <family val="2"/>
      <scheme val="minor"/>
    </font>
    <font>
      <i/>
      <sz val="12"/>
      <name val="Times New Roman"/>
      <family val="1"/>
    </font>
  </fonts>
  <fills count="12">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D8E4BC"/>
        <bgColor rgb="FFD8E4BC"/>
      </patternFill>
    </fill>
    <fill>
      <patternFill patternType="solid">
        <fgColor rgb="FFEBF1DE"/>
        <bgColor rgb="FFEBF1DE"/>
      </patternFill>
    </fill>
    <fill>
      <patternFill patternType="solid">
        <fgColor rgb="FFF2DCDB"/>
        <bgColor rgb="FFF2DCDB"/>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E598"/>
        <bgColor rgb="FFFFE598"/>
      </patternFill>
    </fill>
    <fill>
      <patternFill patternType="solid">
        <fgColor theme="2"/>
        <bgColor indexed="64"/>
      </patternFill>
    </fill>
  </fills>
  <borders count="29">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7">
    <xf numFmtId="0" fontId="0" fillId="0" borderId="0"/>
    <xf numFmtId="43" fontId="24" fillId="0" borderId="0" applyFont="0" applyFill="0" applyBorder="0" applyAlignment="0" applyProtection="0"/>
    <xf numFmtId="0" fontId="30" fillId="0" borderId="4"/>
    <xf numFmtId="0" fontId="30" fillId="0" borderId="4"/>
    <xf numFmtId="0" fontId="3" fillId="0" borderId="4"/>
    <xf numFmtId="0" fontId="3" fillId="0" borderId="4"/>
    <xf numFmtId="0" fontId="2" fillId="0" borderId="4"/>
    <xf numFmtId="0" fontId="1" fillId="0" borderId="4"/>
    <xf numFmtId="43" fontId="1" fillId="0" borderId="4" applyFont="0" applyFill="0" applyBorder="0" applyAlignment="0" applyProtection="0"/>
    <xf numFmtId="43" fontId="46" fillId="0" borderId="4" applyFont="0" applyFill="0" applyBorder="0" applyAlignment="0" applyProtection="0"/>
    <xf numFmtId="0" fontId="1" fillId="0" borderId="4"/>
    <xf numFmtId="0" fontId="1" fillId="0" borderId="4"/>
    <xf numFmtId="0" fontId="1" fillId="0" borderId="4"/>
    <xf numFmtId="0" fontId="1" fillId="0" borderId="4"/>
    <xf numFmtId="0" fontId="47" fillId="0" borderId="4"/>
    <xf numFmtId="43" fontId="48" fillId="0" borderId="4" applyFont="0" applyFill="0" applyBorder="0" applyAlignment="0" applyProtection="0"/>
    <xf numFmtId="168" fontId="1" fillId="0" borderId="4" applyFont="0" applyFill="0" applyBorder="0" applyAlignment="0" applyProtection="0"/>
    <xf numFmtId="0" fontId="1" fillId="0" borderId="4"/>
    <xf numFmtId="0" fontId="49" fillId="0" borderId="4"/>
    <xf numFmtId="0" fontId="1" fillId="0" borderId="4"/>
    <xf numFmtId="0" fontId="50" fillId="0" borderId="4"/>
    <xf numFmtId="169" fontId="47" fillId="0" borderId="4" applyFont="0" applyFill="0" applyBorder="0" applyAlignment="0" applyProtection="0"/>
    <xf numFmtId="168" fontId="50" fillId="0" borderId="4" applyFont="0" applyFill="0" applyBorder="0" applyAlignment="0" applyProtection="0"/>
    <xf numFmtId="0" fontId="1" fillId="0" borderId="4"/>
    <xf numFmtId="170" fontId="1" fillId="0" borderId="4" applyFont="0" applyFill="0" applyBorder="0" applyAlignment="0" applyProtection="0"/>
    <xf numFmtId="0" fontId="1" fillId="0" borderId="4"/>
    <xf numFmtId="0" fontId="48" fillId="0" borderId="4"/>
  </cellStyleXfs>
  <cellXfs count="405">
    <xf numFmtId="0" fontId="0" fillId="0" borderId="0" xfId="0"/>
    <xf numFmtId="0" fontId="9" fillId="0" borderId="0" xfId="0" applyFont="1"/>
    <xf numFmtId="0" fontId="12" fillId="3" borderId="15" xfId="0" applyFont="1" applyFill="1" applyBorder="1" applyAlignment="1">
      <alignment vertical="center" wrapText="1"/>
    </xf>
    <xf numFmtId="0" fontId="10" fillId="0" borderId="0" xfId="0" applyFont="1" applyAlignment="1">
      <alignment wrapText="1"/>
    </xf>
    <xf numFmtId="3" fontId="12" fillId="3" borderId="15" xfId="0" applyNumberFormat="1" applyFont="1" applyFill="1" applyBorder="1" applyAlignment="1">
      <alignment vertical="center" wrapText="1"/>
    </xf>
    <xf numFmtId="0" fontId="12" fillId="3" borderId="12" xfId="0" applyFont="1" applyFill="1" applyBorder="1" applyAlignment="1">
      <alignment vertical="center" wrapText="1"/>
    </xf>
    <xf numFmtId="0" fontId="12" fillId="0" borderId="15" xfId="0" applyFont="1" applyBorder="1" applyAlignment="1">
      <alignment vertical="center" wrapText="1"/>
    </xf>
    <xf numFmtId="0" fontId="12" fillId="2" borderId="15" xfId="0" applyFont="1" applyFill="1" applyBorder="1" applyAlignment="1">
      <alignment vertical="center" wrapText="1"/>
    </xf>
    <xf numFmtId="0" fontId="12" fillId="4" borderId="15" xfId="0" applyFont="1" applyFill="1" applyBorder="1" applyAlignment="1">
      <alignment vertical="center" wrapText="1"/>
    </xf>
    <xf numFmtId="0" fontId="12" fillId="5" borderId="15" xfId="0" applyFont="1" applyFill="1" applyBorder="1" applyAlignment="1">
      <alignment vertical="center" wrapText="1"/>
    </xf>
    <xf numFmtId="0" fontId="12" fillId="3" borderId="4" xfId="0" applyFont="1" applyFill="1" applyBorder="1" applyAlignment="1">
      <alignment vertical="center" wrapText="1"/>
    </xf>
    <xf numFmtId="0" fontId="6" fillId="0" borderId="16" xfId="0" applyFont="1" applyBorder="1" applyAlignment="1">
      <alignment wrapText="1"/>
    </xf>
    <xf numFmtId="0" fontId="13" fillId="6" borderId="15" xfId="0" applyFont="1" applyFill="1" applyBorder="1" applyAlignment="1">
      <alignment vertical="center" wrapText="1"/>
    </xf>
    <xf numFmtId="0" fontId="12" fillId="3" borderId="4" xfId="0" applyFont="1" applyFill="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6"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4" xfId="0" applyNumberFormat="1" applyFont="1" applyBorder="1" applyAlignment="1">
      <alignment vertical="center" wrapText="1"/>
    </xf>
    <xf numFmtId="3" fontId="5" fillId="0" borderId="4" xfId="0" applyNumberFormat="1" applyFont="1" applyBorder="1" applyAlignment="1">
      <alignment horizontal="center" vertical="center" wrapText="1"/>
    </xf>
    <xf numFmtId="0" fontId="5" fillId="0" borderId="4" xfId="0" applyFont="1" applyBorder="1" applyAlignment="1">
      <alignment horizontal="right" vertical="center" wrapText="1"/>
    </xf>
    <xf numFmtId="0" fontId="4" fillId="0" borderId="10" xfId="0" applyFont="1" applyBorder="1" applyAlignment="1">
      <alignment horizontal="center" vertical="center" wrapText="1"/>
    </xf>
    <xf numFmtId="0" fontId="6" fillId="0" borderId="10" xfId="0" applyFont="1" applyBorder="1" applyAlignment="1">
      <alignment horizontal="center" vertical="center" wrapText="1"/>
    </xf>
    <xf numFmtId="14" fontId="6"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3" fontId="7" fillId="0" borderId="10" xfId="0" applyNumberFormat="1" applyFont="1" applyBorder="1" applyAlignment="1">
      <alignment vertical="center" wrapText="1"/>
    </xf>
    <xf numFmtId="164" fontId="6" fillId="0" borderId="10" xfId="0" applyNumberFormat="1" applyFont="1" applyBorder="1" applyAlignment="1">
      <alignment vertical="center" wrapText="1"/>
    </xf>
    <xf numFmtId="164" fontId="5" fillId="0" borderId="10"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49" fontId="5" fillId="0" borderId="10" xfId="0" applyNumberFormat="1" applyFont="1" applyBorder="1" applyAlignment="1">
      <alignment horizontal="left" vertical="center" wrapText="1"/>
    </xf>
    <xf numFmtId="43" fontId="5" fillId="0" borderId="10" xfId="0" applyNumberFormat="1" applyFont="1" applyBorder="1" applyAlignment="1">
      <alignment horizontal="center" vertical="center" wrapText="1"/>
    </xf>
    <xf numFmtId="0" fontId="5" fillId="0" borderId="10" xfId="0" applyFont="1" applyBorder="1" applyAlignment="1">
      <alignment vertical="center" wrapText="1"/>
    </xf>
    <xf numFmtId="14" fontId="5" fillId="0" borderId="10" xfId="0" applyNumberFormat="1" applyFont="1" applyBorder="1" applyAlignment="1">
      <alignment horizontal="center" vertical="center" wrapText="1"/>
    </xf>
    <xf numFmtId="164" fontId="5" fillId="0" borderId="10" xfId="0" applyNumberFormat="1" applyFont="1" applyBorder="1" applyAlignment="1">
      <alignment vertical="center" wrapText="1"/>
    </xf>
    <xf numFmtId="49" fontId="6" fillId="0" borderId="10"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5" fontId="7" fillId="0" borderId="10" xfId="0" applyNumberFormat="1" applyFont="1" applyBorder="1" applyAlignment="1">
      <alignment vertical="center" wrapText="1"/>
    </xf>
    <xf numFmtId="166" fontId="5" fillId="0" borderId="10" xfId="0" applyNumberFormat="1" applyFont="1" applyBorder="1" applyAlignment="1">
      <alignment vertical="center" wrapText="1"/>
    </xf>
    <xf numFmtId="3" fontId="5" fillId="0" borderId="10" xfId="0" applyNumberFormat="1" applyFont="1" applyBorder="1" applyAlignment="1">
      <alignment horizontal="left" vertical="center" wrapText="1"/>
    </xf>
    <xf numFmtId="0" fontId="5" fillId="0" borderId="10" xfId="0" applyFont="1" applyBorder="1" applyAlignment="1">
      <alignment horizontal="left" vertical="center" wrapText="1"/>
    </xf>
    <xf numFmtId="0" fontId="6" fillId="0" borderId="10" xfId="0" applyFont="1" applyBorder="1" applyAlignment="1">
      <alignment vertical="center" wrapText="1"/>
    </xf>
    <xf numFmtId="0" fontId="5" fillId="0" borderId="5" xfId="0" applyFont="1" applyBorder="1" applyAlignment="1">
      <alignment vertical="center" wrapText="1"/>
    </xf>
    <xf numFmtId="0" fontId="6"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164" fontId="5" fillId="0" borderId="5" xfId="0" applyNumberFormat="1" applyFont="1" applyBorder="1" applyAlignment="1">
      <alignment vertical="center" wrapText="1"/>
    </xf>
    <xf numFmtId="164" fontId="6" fillId="0" borderId="5" xfId="0" applyNumberFormat="1" applyFont="1" applyBorder="1" applyAlignment="1">
      <alignment vertical="center" wrapText="1"/>
    </xf>
    <xf numFmtId="164" fontId="11" fillId="0" borderId="10" xfId="0" applyNumberFormat="1" applyFont="1" applyBorder="1" applyAlignment="1">
      <alignment vertical="center" wrapText="1"/>
    </xf>
    <xf numFmtId="3" fontId="5" fillId="0" borderId="4" xfId="0" applyNumberFormat="1" applyFont="1" applyBorder="1" applyAlignment="1">
      <alignment vertical="center" wrapText="1"/>
    </xf>
    <xf numFmtId="0" fontId="11" fillId="0" borderId="0" xfId="0" applyFont="1"/>
    <xf numFmtId="0" fontId="11" fillId="0" borderId="4" xfId="0" applyFont="1" applyBorder="1" applyAlignment="1">
      <alignment vertical="center" wrapText="1"/>
    </xf>
    <xf numFmtId="0" fontId="11" fillId="0" borderId="4" xfId="0" applyFont="1" applyBorder="1" applyAlignment="1">
      <alignment horizontal="center" vertical="center" wrapText="1"/>
    </xf>
    <xf numFmtId="164" fontId="11" fillId="0" borderId="4" xfId="0" applyNumberFormat="1" applyFont="1" applyBorder="1" applyAlignment="1">
      <alignment vertical="center" wrapText="1"/>
    </xf>
    <xf numFmtId="3" fontId="11" fillId="0" borderId="4" xfId="0" applyNumberFormat="1" applyFont="1" applyBorder="1" applyAlignment="1">
      <alignment vertical="center" wrapText="1"/>
    </xf>
    <xf numFmtId="0" fontId="8" fillId="0" borderId="4" xfId="0" applyFont="1" applyBorder="1" applyAlignment="1">
      <alignment vertical="center" wrapText="1"/>
    </xf>
    <xf numFmtId="167" fontId="11" fillId="0" borderId="4" xfId="0" applyNumberFormat="1" applyFont="1" applyBorder="1" applyAlignment="1">
      <alignment vertical="center" wrapText="1"/>
    </xf>
    <xf numFmtId="3" fontId="11" fillId="0" borderId="0" xfId="0" applyNumberFormat="1" applyFont="1"/>
    <xf numFmtId="0" fontId="11" fillId="0" borderId="0" xfId="0" applyFont="1" applyAlignment="1">
      <alignment horizontal="right"/>
    </xf>
    <xf numFmtId="164" fontId="6" fillId="0" borderId="14"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5" fillId="0" borderId="13" xfId="0" applyFont="1" applyBorder="1" applyAlignment="1">
      <alignment vertical="center" wrapText="1"/>
    </xf>
    <xf numFmtId="14" fontId="5" fillId="0" borderId="13"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6" fillId="0" borderId="17" xfId="0" applyFont="1" applyBorder="1" applyAlignment="1">
      <alignment horizontal="center" vertical="center" wrapText="1"/>
    </xf>
    <xf numFmtId="49" fontId="5" fillId="0" borderId="17" xfId="0" applyNumberFormat="1" applyFont="1" applyBorder="1" applyAlignment="1">
      <alignment horizontal="left" vertical="center" wrapText="1"/>
    </xf>
    <xf numFmtId="14" fontId="6" fillId="0" borderId="17"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5" fillId="0" borderId="17" xfId="0" applyFont="1" applyBorder="1" applyAlignment="1">
      <alignment vertical="center" wrapText="1"/>
    </xf>
    <xf numFmtId="14" fontId="5" fillId="0" borderId="17" xfId="0" applyNumberFormat="1" applyFont="1" applyBorder="1" applyAlignment="1">
      <alignment horizontal="center" vertical="center" wrapText="1"/>
    </xf>
    <xf numFmtId="0" fontId="5" fillId="0" borderId="0" xfId="0" applyFont="1"/>
    <xf numFmtId="3" fontId="5" fillId="0" borderId="10" xfId="0" applyNumberFormat="1" applyFont="1" applyBorder="1" applyAlignment="1">
      <alignment vertical="center" wrapText="1"/>
    </xf>
    <xf numFmtId="3" fontId="14" fillId="0" borderId="10" xfId="0" applyNumberFormat="1" applyFont="1" applyBorder="1" applyAlignment="1">
      <alignment horizontal="center" vertical="center" wrapText="1"/>
    </xf>
    <xf numFmtId="3" fontId="14" fillId="0" borderId="5" xfId="0" applyNumberFormat="1" applyFont="1" applyBorder="1" applyAlignment="1">
      <alignment horizontal="center" vertical="center" wrapText="1"/>
    </xf>
    <xf numFmtId="164" fontId="14" fillId="0" borderId="11" xfId="0" applyNumberFormat="1"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0" fontId="22" fillId="0" borderId="4" xfId="0" applyFont="1" applyBorder="1" applyAlignment="1">
      <alignment vertical="center" wrapText="1"/>
    </xf>
    <xf numFmtId="0" fontId="22" fillId="0" borderId="4" xfId="0" applyFont="1" applyBorder="1" applyAlignment="1">
      <alignment horizontal="center" vertical="center" wrapText="1"/>
    </xf>
    <xf numFmtId="164" fontId="22" fillId="0" borderId="4" xfId="0" applyNumberFormat="1" applyFont="1" applyBorder="1" applyAlignment="1">
      <alignment vertical="center" wrapText="1"/>
    </xf>
    <xf numFmtId="164" fontId="22" fillId="0" borderId="4" xfId="0" applyNumberFormat="1" applyFont="1" applyBorder="1" applyAlignment="1">
      <alignment horizontal="center" vertical="center" wrapText="1"/>
    </xf>
    <xf numFmtId="3" fontId="22" fillId="0" borderId="4" xfId="0" applyNumberFormat="1" applyFont="1" applyBorder="1" applyAlignment="1">
      <alignment vertical="center" wrapText="1"/>
    </xf>
    <xf numFmtId="0" fontId="22" fillId="0" borderId="4" xfId="0" applyFont="1" applyBorder="1" applyAlignment="1">
      <alignment horizontal="right" vertical="center" wrapText="1"/>
    </xf>
    <xf numFmtId="0" fontId="22" fillId="0" borderId="0" xfId="0" applyFont="1"/>
    <xf numFmtId="3" fontId="4"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11" fillId="0" borderId="17" xfId="0" applyFont="1" applyBorder="1"/>
    <xf numFmtId="164" fontId="11" fillId="0" borderId="17" xfId="0" applyNumberFormat="1" applyFont="1" applyBorder="1"/>
    <xf numFmtId="3" fontId="23" fillId="0" borderId="4" xfId="0" applyNumberFormat="1" applyFont="1" applyBorder="1" applyAlignment="1">
      <alignment horizontal="center" vertical="center" wrapText="1"/>
    </xf>
    <xf numFmtId="0" fontId="6" fillId="7" borderId="10" xfId="0" applyFont="1" applyFill="1" applyBorder="1" applyAlignment="1">
      <alignment horizontal="center" vertical="center" wrapText="1"/>
    </xf>
    <xf numFmtId="0" fontId="5" fillId="7" borderId="10" xfId="0" applyFont="1" applyFill="1" applyBorder="1" applyAlignment="1">
      <alignment vertical="center" wrapText="1"/>
    </xf>
    <xf numFmtId="14" fontId="5" fillId="7"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164" fontId="6" fillId="7" borderId="10" xfId="0" applyNumberFormat="1" applyFont="1" applyFill="1" applyBorder="1" applyAlignment="1">
      <alignment horizontal="center" vertical="center" wrapText="1"/>
    </xf>
    <xf numFmtId="3" fontId="7" fillId="7" borderId="10" xfId="0" applyNumberFormat="1" applyFont="1" applyFill="1" applyBorder="1" applyAlignment="1">
      <alignment vertical="center" wrapText="1"/>
    </xf>
    <xf numFmtId="164" fontId="5" fillId="7" borderId="10" xfId="0" applyNumberFormat="1" applyFont="1" applyFill="1" applyBorder="1" applyAlignment="1">
      <alignment vertical="center" wrapText="1"/>
    </xf>
    <xf numFmtId="164" fontId="6" fillId="7" borderId="10" xfId="0" applyNumberFormat="1" applyFont="1" applyFill="1" applyBorder="1" applyAlignment="1">
      <alignment vertical="center" wrapText="1"/>
    </xf>
    <xf numFmtId="164" fontId="5" fillId="7" borderId="10" xfId="0" applyNumberFormat="1" applyFont="1" applyFill="1" applyBorder="1" applyAlignment="1">
      <alignment horizontal="center" vertical="center" wrapText="1"/>
    </xf>
    <xf numFmtId="0" fontId="5" fillId="7" borderId="10" xfId="0" applyFont="1" applyFill="1" applyBorder="1" applyAlignment="1">
      <alignment horizontal="center" vertical="center" wrapText="1"/>
    </xf>
    <xf numFmtId="3" fontId="5" fillId="7" borderId="10" xfId="0" applyNumberFormat="1" applyFont="1" applyFill="1" applyBorder="1" applyAlignment="1">
      <alignment horizontal="center" vertical="center" wrapText="1"/>
    </xf>
    <xf numFmtId="3" fontId="5" fillId="7" borderId="10" xfId="0" applyNumberFormat="1" applyFont="1" applyFill="1" applyBorder="1" applyAlignment="1">
      <alignment vertical="center" wrapText="1"/>
    </xf>
    <xf numFmtId="0" fontId="5" fillId="7" borderId="6" xfId="0" applyFont="1" applyFill="1" applyBorder="1" applyAlignment="1">
      <alignment horizontal="center" vertical="center" wrapText="1"/>
    </xf>
    <xf numFmtId="0" fontId="11" fillId="7" borderId="17" xfId="0" applyFont="1" applyFill="1" applyBorder="1"/>
    <xf numFmtId="0" fontId="11" fillId="7" borderId="0" xfId="0" applyFont="1" applyFill="1"/>
    <xf numFmtId="3" fontId="5" fillId="0" borderId="0" xfId="0" applyNumberFormat="1" applyFont="1"/>
    <xf numFmtId="0" fontId="6" fillId="7" borderId="10" xfId="0" applyFont="1" applyFill="1" applyBorder="1" applyAlignment="1">
      <alignment horizontal="left" vertical="center" wrapText="1"/>
    </xf>
    <xf numFmtId="3" fontId="6" fillId="7" borderId="10"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0" fontId="19" fillId="0" borderId="1" xfId="0" applyFont="1" applyBorder="1" applyAlignment="1">
      <alignment vertical="center" wrapText="1"/>
    </xf>
    <xf numFmtId="0" fontId="20" fillId="0" borderId="2" xfId="0" applyFont="1" applyBorder="1"/>
    <xf numFmtId="0" fontId="17" fillId="0" borderId="2" xfId="0" applyFont="1" applyBorder="1"/>
    <xf numFmtId="0" fontId="20" fillId="0" borderId="3" xfId="0" applyFont="1" applyBorder="1"/>
    <xf numFmtId="164" fontId="8" fillId="0" borderId="4" xfId="1" applyNumberFormat="1" applyFont="1" applyBorder="1" applyAlignment="1">
      <alignment vertical="center" wrapText="1"/>
    </xf>
    <xf numFmtId="0" fontId="6" fillId="7" borderId="4" xfId="0" applyFont="1" applyFill="1" applyBorder="1" applyAlignment="1">
      <alignment horizontal="center" vertical="center" wrapText="1"/>
    </xf>
    <xf numFmtId="0" fontId="5" fillId="7" borderId="4" xfId="0" applyFont="1" applyFill="1" applyBorder="1" applyAlignment="1">
      <alignment vertical="center" wrapText="1"/>
    </xf>
    <xf numFmtId="14" fontId="5" fillId="7" borderId="4" xfId="0" applyNumberFormat="1" applyFont="1" applyFill="1" applyBorder="1" applyAlignment="1">
      <alignment horizontal="center" vertical="center" wrapText="1"/>
    </xf>
    <xf numFmtId="49" fontId="5" fillId="7" borderId="4" xfId="0" applyNumberFormat="1" applyFont="1" applyFill="1" applyBorder="1" applyAlignment="1">
      <alignment horizontal="center" vertical="center" wrapText="1"/>
    </xf>
    <xf numFmtId="164" fontId="6" fillId="7" borderId="4" xfId="0" applyNumberFormat="1" applyFont="1" applyFill="1" applyBorder="1" applyAlignment="1">
      <alignment horizontal="center" vertical="center" wrapText="1"/>
    </xf>
    <xf numFmtId="3" fontId="7" fillId="7" borderId="4" xfId="0" applyNumberFormat="1" applyFont="1" applyFill="1" applyBorder="1" applyAlignment="1">
      <alignment vertical="center" wrapText="1"/>
    </xf>
    <xf numFmtId="164" fontId="5" fillId="7" borderId="4" xfId="0" applyNumberFormat="1" applyFont="1" applyFill="1" applyBorder="1" applyAlignment="1">
      <alignment vertical="center" wrapText="1"/>
    </xf>
    <xf numFmtId="164" fontId="5" fillId="7" borderId="4"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3" fontId="5" fillId="7" borderId="4" xfId="0" applyNumberFormat="1" applyFont="1" applyFill="1" applyBorder="1" applyAlignment="1">
      <alignment vertical="center" wrapText="1"/>
    </xf>
    <xf numFmtId="164" fontId="11" fillId="7" borderId="4" xfId="0" applyNumberFormat="1" applyFont="1" applyFill="1" applyBorder="1"/>
    <xf numFmtId="164" fontId="8" fillId="7" borderId="4" xfId="1" applyNumberFormat="1" applyFont="1" applyFill="1" applyBorder="1" applyAlignment="1">
      <alignment vertical="center" wrapText="1"/>
    </xf>
    <xf numFmtId="0" fontId="6" fillId="8" borderId="10" xfId="0" applyFont="1" applyFill="1" applyBorder="1" applyAlignment="1">
      <alignment horizontal="center" vertical="center" wrapText="1"/>
    </xf>
    <xf numFmtId="49" fontId="5" fillId="8" borderId="10" xfId="0" applyNumberFormat="1" applyFont="1" applyFill="1" applyBorder="1" applyAlignment="1">
      <alignment horizontal="left" vertical="center" wrapText="1"/>
    </xf>
    <xf numFmtId="14" fontId="6" fillId="8" borderId="10" xfId="0" applyNumberFormat="1" applyFont="1" applyFill="1" applyBorder="1" applyAlignment="1">
      <alignment horizontal="center" vertical="center" wrapText="1"/>
    </xf>
    <xf numFmtId="49" fontId="5" fillId="8" borderId="10" xfId="0" applyNumberFormat="1" applyFont="1" applyFill="1" applyBorder="1" applyAlignment="1">
      <alignment horizontal="center" vertical="center" wrapText="1"/>
    </xf>
    <xf numFmtId="164" fontId="6" fillId="8" borderId="10" xfId="0" applyNumberFormat="1" applyFont="1" applyFill="1" applyBorder="1" applyAlignment="1">
      <alignment horizontal="center" vertical="center" wrapText="1"/>
    </xf>
    <xf numFmtId="3" fontId="7" fillId="8" borderId="10" xfId="0" applyNumberFormat="1" applyFont="1" applyFill="1" applyBorder="1" applyAlignment="1">
      <alignment vertical="center" wrapText="1"/>
    </xf>
    <xf numFmtId="164" fontId="6" fillId="8" borderId="10" xfId="0" applyNumberFormat="1" applyFont="1" applyFill="1" applyBorder="1" applyAlignment="1">
      <alignment vertical="center" wrapText="1"/>
    </xf>
    <xf numFmtId="164" fontId="5" fillId="8" borderId="10" xfId="0" applyNumberFormat="1" applyFont="1" applyFill="1" applyBorder="1" applyAlignment="1">
      <alignment horizontal="center" vertical="center" wrapText="1"/>
    </xf>
    <xf numFmtId="3" fontId="5" fillId="8" borderId="10" xfId="0" applyNumberFormat="1" applyFont="1" applyFill="1" applyBorder="1" applyAlignment="1">
      <alignment horizontal="center" vertical="center" wrapText="1"/>
    </xf>
    <xf numFmtId="3" fontId="5" fillId="8" borderId="10" xfId="0" applyNumberFormat="1" applyFont="1" applyFill="1" applyBorder="1" applyAlignment="1">
      <alignment vertical="center" wrapText="1"/>
    </xf>
    <xf numFmtId="0" fontId="11" fillId="8" borderId="0" xfId="0" applyFont="1" applyFill="1"/>
    <xf numFmtId="165" fontId="4" fillId="0" borderId="4" xfId="0" applyNumberFormat="1" applyFont="1" applyBorder="1" applyAlignment="1">
      <alignment vertical="center" wrapText="1"/>
    </xf>
    <xf numFmtId="0" fontId="32" fillId="9" borderId="0" xfId="0" applyFont="1" applyFill="1"/>
    <xf numFmtId="0" fontId="32" fillId="9" borderId="17"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25" fillId="9" borderId="0" xfId="0" applyFont="1" applyFill="1"/>
    <xf numFmtId="0" fontId="25" fillId="9" borderId="0" xfId="0" applyFont="1" applyFill="1" applyAlignment="1">
      <alignment horizontal="center" wrapText="1"/>
    </xf>
    <xf numFmtId="164" fontId="25" fillId="9" borderId="0" xfId="1" applyNumberFormat="1" applyFont="1" applyFill="1"/>
    <xf numFmtId="3" fontId="25" fillId="9" borderId="4" xfId="2" applyNumberFormat="1" applyFont="1" applyFill="1" applyAlignment="1">
      <alignment horizontal="center" vertical="center" wrapText="1"/>
    </xf>
    <xf numFmtId="0" fontId="29" fillId="9" borderId="17" xfId="0" applyFont="1" applyFill="1" applyBorder="1" applyAlignment="1">
      <alignment horizontal="center" vertical="center" wrapText="1"/>
    </xf>
    <xf numFmtId="164" fontId="29" fillId="9" borderId="17" xfId="1" applyNumberFormat="1" applyFont="1" applyFill="1" applyBorder="1" applyAlignment="1">
      <alignment horizontal="center" vertical="center" wrapText="1"/>
    </xf>
    <xf numFmtId="0" fontId="35" fillId="0" borderId="0" xfId="0" applyFont="1"/>
    <xf numFmtId="0" fontId="38" fillId="0" borderId="0" xfId="0" applyFont="1" applyAlignment="1">
      <alignment horizontal="center" vertical="center" wrapText="1"/>
    </xf>
    <xf numFmtId="0" fontId="38" fillId="0" borderId="0" xfId="0" applyFont="1" applyAlignment="1">
      <alignment vertical="center" wrapText="1"/>
    </xf>
    <xf numFmtId="0" fontId="39" fillId="0" borderId="0" xfId="0" applyFont="1" applyAlignment="1">
      <alignment horizontal="center" vertical="center" wrapText="1"/>
    </xf>
    <xf numFmtId="164" fontId="38" fillId="0" borderId="0" xfId="0" applyNumberFormat="1" applyFont="1" applyAlignment="1">
      <alignment horizontal="center" vertical="center" wrapText="1"/>
    </xf>
    <xf numFmtId="3" fontId="34" fillId="0" borderId="0" xfId="0" applyNumberFormat="1" applyFont="1" applyAlignment="1">
      <alignment vertical="center" wrapText="1"/>
    </xf>
    <xf numFmtId="164" fontId="38" fillId="0" borderId="0" xfId="0" applyNumberFormat="1" applyFont="1" applyAlignment="1">
      <alignment vertical="center" wrapText="1"/>
    </xf>
    <xf numFmtId="3" fontId="38" fillId="0" borderId="0" xfId="0" applyNumberFormat="1" applyFont="1" applyAlignment="1">
      <alignment horizontal="center" vertical="center" wrapText="1"/>
    </xf>
    <xf numFmtId="0" fontId="38" fillId="0" borderId="0" xfId="0" applyFont="1" applyAlignment="1">
      <alignment horizontal="right" vertical="center" wrapText="1"/>
    </xf>
    <xf numFmtId="164" fontId="40" fillId="0" borderId="9" xfId="0" applyNumberFormat="1" applyFont="1" applyBorder="1" applyAlignment="1">
      <alignment horizontal="center" vertical="center" wrapText="1"/>
    </xf>
    <xf numFmtId="3" fontId="40" fillId="0" borderId="9" xfId="0" applyNumberFormat="1" applyFont="1" applyBorder="1" applyAlignment="1">
      <alignment horizontal="center" vertical="center" wrapText="1"/>
    </xf>
    <xf numFmtId="0" fontId="41" fillId="0" borderId="13" xfId="0" applyFont="1" applyBorder="1"/>
    <xf numFmtId="3" fontId="40" fillId="0" borderId="10" xfId="0" applyNumberFormat="1" applyFont="1" applyBorder="1" applyAlignment="1">
      <alignment horizontal="center" vertical="center" wrapText="1"/>
    </xf>
    <xf numFmtId="164" fontId="40" fillId="0" borderId="13" xfId="0" applyNumberFormat="1" applyFont="1" applyBorder="1" applyAlignment="1">
      <alignment horizontal="center" vertical="center" wrapText="1"/>
    </xf>
    <xf numFmtId="0" fontId="34" fillId="0" borderId="10" xfId="0" applyFont="1" applyBorder="1" applyAlignment="1">
      <alignment horizontal="center" vertical="center" wrapText="1"/>
    </xf>
    <xf numFmtId="3" fontId="34" fillId="0" borderId="10"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6" xfId="0" applyNumberFormat="1" applyFont="1" applyBorder="1" applyAlignment="1">
      <alignment horizontal="center" vertical="center" wrapText="1"/>
    </xf>
    <xf numFmtId="0" fontId="38" fillId="0" borderId="0" xfId="0" applyFont="1"/>
    <xf numFmtId="0" fontId="39" fillId="0" borderId="10" xfId="0" applyFont="1" applyBorder="1" applyAlignment="1">
      <alignment horizontal="center" vertical="center" wrapText="1"/>
    </xf>
    <xf numFmtId="49" fontId="38" fillId="0" borderId="10" xfId="0" applyNumberFormat="1" applyFont="1" applyBorder="1" applyAlignment="1">
      <alignment horizontal="left" vertical="center" wrapText="1"/>
    </xf>
    <xf numFmtId="14" fontId="39" fillId="0" borderId="10" xfId="0" applyNumberFormat="1" applyFont="1" applyBorder="1" applyAlignment="1">
      <alignment horizontal="center" vertical="center" wrapText="1"/>
    </xf>
    <xf numFmtId="49" fontId="38" fillId="0" borderId="10" xfId="0" applyNumberFormat="1" applyFont="1" applyBorder="1" applyAlignment="1">
      <alignment horizontal="center" vertical="center" wrapText="1"/>
    </xf>
    <xf numFmtId="164" fontId="39" fillId="0" borderId="14" xfId="0" applyNumberFormat="1" applyFont="1" applyBorder="1" applyAlignment="1">
      <alignment horizontal="center" vertical="center" wrapText="1"/>
    </xf>
    <xf numFmtId="3" fontId="42" fillId="0" borderId="10" xfId="0" applyNumberFormat="1" applyFont="1" applyBorder="1" applyAlignment="1">
      <alignment vertical="center" wrapText="1"/>
    </xf>
    <xf numFmtId="164" fontId="39" fillId="0" borderId="10" xfId="0" applyNumberFormat="1" applyFont="1" applyBorder="1" applyAlignment="1">
      <alignment vertical="center" wrapText="1"/>
    </xf>
    <xf numFmtId="164" fontId="38" fillId="0" borderId="10" xfId="0" applyNumberFormat="1" applyFont="1" applyBorder="1" applyAlignment="1">
      <alignment horizontal="center" vertical="center" wrapText="1"/>
    </xf>
    <xf numFmtId="3" fontId="38" fillId="0" borderId="10" xfId="0" applyNumberFormat="1" applyFont="1" applyBorder="1" applyAlignment="1">
      <alignment horizontal="center" vertical="center" wrapText="1"/>
    </xf>
    <xf numFmtId="0" fontId="38" fillId="0" borderId="10" xfId="0" applyFont="1" applyBorder="1" applyAlignment="1">
      <alignment vertical="center" wrapText="1"/>
    </xf>
    <xf numFmtId="164" fontId="38" fillId="0" borderId="6" xfId="0" applyNumberFormat="1" applyFont="1" applyBorder="1" applyAlignment="1">
      <alignment vertical="center" wrapText="1"/>
    </xf>
    <xf numFmtId="0" fontId="38" fillId="0" borderId="6" xfId="0" applyFont="1" applyBorder="1" applyAlignment="1">
      <alignment horizontal="center" vertical="center" wrapText="1"/>
    </xf>
    <xf numFmtId="0" fontId="35" fillId="0" borderId="10" xfId="0" applyFont="1" applyBorder="1"/>
    <xf numFmtId="43" fontId="38" fillId="0" borderId="10" xfId="0" applyNumberFormat="1" applyFont="1" applyBorder="1" applyAlignment="1">
      <alignment horizontal="center" vertical="center" wrapText="1"/>
    </xf>
    <xf numFmtId="14" fontId="38" fillId="0" borderId="10" xfId="0" applyNumberFormat="1" applyFont="1" applyBorder="1" applyAlignment="1">
      <alignment horizontal="center" vertical="center" wrapText="1"/>
    </xf>
    <xf numFmtId="164" fontId="38" fillId="0" borderId="10" xfId="0" applyNumberFormat="1" applyFont="1" applyBorder="1" applyAlignment="1">
      <alignment vertical="center" wrapText="1"/>
    </xf>
    <xf numFmtId="0" fontId="38" fillId="0" borderId="10" xfId="0" applyFont="1" applyBorder="1" applyAlignment="1">
      <alignment horizontal="center" vertical="center" wrapText="1"/>
    </xf>
    <xf numFmtId="3" fontId="38" fillId="0" borderId="10" xfId="0" applyNumberFormat="1" applyFont="1" applyBorder="1" applyAlignment="1">
      <alignment vertical="center" wrapText="1"/>
    </xf>
    <xf numFmtId="0" fontId="39" fillId="0" borderId="13" xfId="0" applyFont="1" applyBorder="1" applyAlignment="1">
      <alignment horizontal="center" vertical="center" wrapText="1"/>
    </xf>
    <xf numFmtId="0" fontId="38" fillId="0" borderId="13" xfId="0" applyFont="1" applyBorder="1" applyAlignment="1">
      <alignment vertical="center" wrapText="1"/>
    </xf>
    <xf numFmtId="14" fontId="38" fillId="0" borderId="13"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164" fontId="39" fillId="0" borderId="10" xfId="0" applyNumberFormat="1" applyFont="1" applyBorder="1" applyAlignment="1">
      <alignment horizontal="center" vertical="center" wrapText="1"/>
    </xf>
    <xf numFmtId="49" fontId="39" fillId="0" borderId="10" xfId="0" applyNumberFormat="1" applyFont="1" applyBorder="1" applyAlignment="1">
      <alignment horizontal="center" vertical="center" wrapText="1"/>
    </xf>
    <xf numFmtId="164" fontId="39" fillId="0" borderId="0" xfId="0" applyNumberFormat="1" applyFont="1" applyAlignment="1">
      <alignment horizontal="center" vertical="center" wrapText="1"/>
    </xf>
    <xf numFmtId="3" fontId="39" fillId="0" borderId="10" xfId="0" applyNumberFormat="1" applyFont="1" applyBorder="1" applyAlignment="1">
      <alignment horizontal="center" vertical="center" wrapText="1"/>
    </xf>
    <xf numFmtId="3" fontId="39" fillId="0" borderId="0" xfId="0" applyNumberFormat="1" applyFont="1" applyAlignment="1">
      <alignment horizontal="center" vertical="center" wrapText="1"/>
    </xf>
    <xf numFmtId="165" fontId="42" fillId="0" borderId="10" xfId="0" applyNumberFormat="1" applyFont="1" applyBorder="1" applyAlignment="1">
      <alignment vertical="center" wrapText="1"/>
    </xf>
    <xf numFmtId="166" fontId="38" fillId="0" borderId="10" xfId="0" applyNumberFormat="1" applyFont="1" applyBorder="1" applyAlignment="1">
      <alignment vertical="center" wrapText="1"/>
    </xf>
    <xf numFmtId="3" fontId="38" fillId="0" borderId="10" xfId="0" applyNumberFormat="1" applyFont="1" applyBorder="1" applyAlignment="1">
      <alignment horizontal="left" vertical="center" wrapText="1"/>
    </xf>
    <xf numFmtId="164" fontId="35" fillId="0" borderId="10" xfId="0" applyNumberFormat="1" applyFont="1" applyBorder="1"/>
    <xf numFmtId="0" fontId="38" fillId="0" borderId="10" xfId="0" applyFont="1" applyBorder="1" applyAlignment="1">
      <alignment horizontal="left" vertical="center" wrapText="1"/>
    </xf>
    <xf numFmtId="0" fontId="39" fillId="0" borderId="10" xfId="0" applyFont="1" applyBorder="1" applyAlignment="1">
      <alignment vertical="center" wrapText="1"/>
    </xf>
    <xf numFmtId="0" fontId="39" fillId="10" borderId="10" xfId="0" applyFont="1" applyFill="1" applyBorder="1" applyAlignment="1">
      <alignment horizontal="center" vertical="center" wrapText="1"/>
    </xf>
    <xf numFmtId="0" fontId="38" fillId="10" borderId="10" xfId="0" applyFont="1" applyFill="1" applyBorder="1" applyAlignment="1">
      <alignment vertical="center" wrapText="1"/>
    </xf>
    <xf numFmtId="14" fontId="38" fillId="10" borderId="10" xfId="0" applyNumberFormat="1" applyFont="1" applyFill="1" applyBorder="1" applyAlignment="1">
      <alignment horizontal="center" vertical="center" wrapText="1"/>
    </xf>
    <xf numFmtId="49" fontId="38" fillId="10" borderId="10" xfId="0" applyNumberFormat="1" applyFont="1" applyFill="1" applyBorder="1" applyAlignment="1">
      <alignment horizontal="center" vertical="center" wrapText="1"/>
    </xf>
    <xf numFmtId="3" fontId="42" fillId="10" borderId="10" xfId="0" applyNumberFormat="1" applyFont="1" applyFill="1" applyBorder="1" applyAlignment="1">
      <alignment vertical="center" wrapText="1"/>
    </xf>
    <xf numFmtId="164" fontId="38" fillId="10" borderId="10" xfId="0" applyNumberFormat="1" applyFont="1" applyFill="1" applyBorder="1" applyAlignment="1">
      <alignment vertical="center" wrapText="1"/>
    </xf>
    <xf numFmtId="164" fontId="39" fillId="10" borderId="10" xfId="0" applyNumberFormat="1" applyFont="1" applyFill="1" applyBorder="1" applyAlignment="1">
      <alignment vertical="center" wrapText="1"/>
    </xf>
    <xf numFmtId="164" fontId="38" fillId="10" borderId="10" xfId="0" applyNumberFormat="1" applyFont="1" applyFill="1" applyBorder="1" applyAlignment="1">
      <alignment horizontal="center" vertical="center" wrapText="1"/>
    </xf>
    <xf numFmtId="3" fontId="38" fillId="10" borderId="10" xfId="0" applyNumberFormat="1" applyFont="1" applyFill="1" applyBorder="1" applyAlignment="1">
      <alignment horizontal="center" vertical="center" wrapText="1"/>
    </xf>
    <xf numFmtId="3" fontId="38" fillId="10" borderId="10" xfId="0" applyNumberFormat="1" applyFont="1" applyFill="1" applyBorder="1" applyAlignment="1">
      <alignment vertical="center" wrapText="1"/>
    </xf>
    <xf numFmtId="0" fontId="38" fillId="0" borderId="9" xfId="0" applyFont="1" applyBorder="1" applyAlignment="1">
      <alignment vertical="center" wrapText="1"/>
    </xf>
    <xf numFmtId="0" fontId="39" fillId="0" borderId="9" xfId="0" applyFont="1" applyBorder="1" applyAlignment="1">
      <alignment horizontal="center" vertical="center" wrapText="1"/>
    </xf>
    <xf numFmtId="14" fontId="38" fillId="0" borderId="9" xfId="0" applyNumberFormat="1" applyFont="1" applyBorder="1" applyAlignment="1">
      <alignment horizontal="center" vertical="center" wrapText="1"/>
    </xf>
    <xf numFmtId="49" fontId="38" fillId="0" borderId="9" xfId="0" applyNumberFormat="1" applyFont="1" applyBorder="1" applyAlignment="1">
      <alignment horizontal="center" vertical="center" wrapText="1"/>
    </xf>
    <xf numFmtId="164" fontId="38" fillId="0" borderId="9" xfId="0" applyNumberFormat="1" applyFont="1" applyBorder="1" applyAlignment="1">
      <alignment vertical="center" wrapText="1"/>
    </xf>
    <xf numFmtId="164" fontId="39" fillId="0" borderId="9" xfId="0" applyNumberFormat="1" applyFont="1" applyBorder="1" applyAlignment="1">
      <alignment vertical="center" wrapText="1"/>
    </xf>
    <xf numFmtId="164" fontId="35" fillId="0" borderId="10" xfId="0" applyNumberFormat="1" applyFont="1" applyBorder="1" applyAlignment="1">
      <alignment vertical="center" wrapText="1"/>
    </xf>
    <xf numFmtId="0" fontId="35" fillId="0" borderId="0" xfId="0" applyFont="1" applyAlignment="1">
      <alignment vertical="center" wrapText="1"/>
    </xf>
    <xf numFmtId="0" fontId="35" fillId="0" borderId="0" xfId="0" applyFont="1" applyAlignment="1">
      <alignment horizontal="center" vertical="center" wrapText="1"/>
    </xf>
    <xf numFmtId="164" fontId="35" fillId="0" borderId="0" xfId="0" applyNumberFormat="1" applyFont="1" applyAlignment="1">
      <alignment vertical="center" wrapText="1"/>
    </xf>
    <xf numFmtId="0" fontId="43" fillId="0" borderId="0" xfId="0" applyFont="1" applyAlignment="1">
      <alignment vertical="center" wrapText="1"/>
    </xf>
    <xf numFmtId="167" fontId="35" fillId="0" borderId="0" xfId="0" applyNumberFormat="1" applyFont="1" applyAlignment="1">
      <alignment vertical="center" wrapText="1"/>
    </xf>
    <xf numFmtId="3" fontId="38" fillId="0" borderId="0" xfId="0" applyNumberFormat="1" applyFont="1" applyAlignment="1">
      <alignment vertical="center" wrapText="1"/>
    </xf>
    <xf numFmtId="0" fontId="44" fillId="0" borderId="0" xfId="0" applyFont="1" applyAlignment="1">
      <alignment horizontal="left" vertical="center" wrapText="1"/>
    </xf>
    <xf numFmtId="0" fontId="45" fillId="0" borderId="0" xfId="0" applyFont="1" applyAlignment="1">
      <alignment vertical="center" wrapText="1"/>
    </xf>
    <xf numFmtId="0" fontId="45" fillId="0" borderId="0" xfId="0" applyFont="1" applyAlignment="1">
      <alignment horizontal="center" vertical="center" wrapText="1"/>
    </xf>
    <xf numFmtId="164" fontId="45" fillId="0" borderId="0" xfId="0" applyNumberFormat="1" applyFont="1" applyAlignment="1">
      <alignment vertical="center" wrapText="1"/>
    </xf>
    <xf numFmtId="164" fontId="45" fillId="0" borderId="0" xfId="0" applyNumberFormat="1" applyFont="1" applyAlignment="1">
      <alignment horizontal="center" vertical="center" wrapText="1"/>
    </xf>
    <xf numFmtId="3" fontId="45" fillId="0" borderId="0" xfId="0" applyNumberFormat="1" applyFont="1" applyAlignment="1">
      <alignment vertical="center" wrapText="1"/>
    </xf>
    <xf numFmtId="0" fontId="45" fillId="0" borderId="0" xfId="0" applyFont="1" applyAlignment="1">
      <alignment horizontal="right" vertical="center" wrapText="1"/>
    </xf>
    <xf numFmtId="0" fontId="45" fillId="0" borderId="0" xfId="0" applyFont="1"/>
    <xf numFmtId="3" fontId="35" fillId="0" borderId="0" xfId="0" applyNumberFormat="1" applyFont="1" applyAlignment="1">
      <alignment vertical="center" wrapText="1"/>
    </xf>
    <xf numFmtId="3" fontId="35" fillId="0" borderId="0" xfId="0" applyNumberFormat="1" applyFont="1"/>
    <xf numFmtId="0" fontId="35" fillId="0" borderId="0" xfId="0" applyFont="1" applyAlignment="1">
      <alignment horizontal="right"/>
    </xf>
    <xf numFmtId="3" fontId="34" fillId="7" borderId="10" xfId="0" applyNumberFormat="1" applyFont="1" applyFill="1" applyBorder="1" applyAlignment="1">
      <alignment horizontal="center" vertical="center" wrapText="1"/>
    </xf>
    <xf numFmtId="0" fontId="35" fillId="7" borderId="0" xfId="0" applyFont="1" applyFill="1"/>
    <xf numFmtId="0" fontId="39" fillId="7" borderId="10" xfId="0" applyFont="1" applyFill="1" applyBorder="1" applyAlignment="1">
      <alignment horizontal="center" vertical="center" wrapText="1"/>
    </xf>
    <xf numFmtId="49" fontId="38" fillId="7" borderId="10" xfId="0" applyNumberFormat="1" applyFont="1" applyFill="1" applyBorder="1" applyAlignment="1">
      <alignment horizontal="left" vertical="center" wrapText="1"/>
    </xf>
    <xf numFmtId="14" fontId="39" fillId="7" borderId="10" xfId="0" applyNumberFormat="1" applyFont="1" applyFill="1" applyBorder="1" applyAlignment="1">
      <alignment horizontal="center" vertical="center" wrapText="1"/>
    </xf>
    <xf numFmtId="49" fontId="38" fillId="7" borderId="10" xfId="0" applyNumberFormat="1" applyFont="1" applyFill="1" applyBorder="1" applyAlignment="1">
      <alignment horizontal="center" vertical="center" wrapText="1"/>
    </xf>
    <xf numFmtId="164" fontId="39" fillId="7" borderId="14" xfId="0" applyNumberFormat="1" applyFont="1" applyFill="1" applyBorder="1" applyAlignment="1">
      <alignment horizontal="center" vertical="center" wrapText="1"/>
    </xf>
    <xf numFmtId="3" fontId="42" fillId="7" borderId="10" xfId="0" applyNumberFormat="1" applyFont="1" applyFill="1" applyBorder="1" applyAlignment="1">
      <alignment vertical="center" wrapText="1"/>
    </xf>
    <xf numFmtId="164" fontId="39" fillId="7" borderId="10" xfId="0" applyNumberFormat="1" applyFont="1" applyFill="1" applyBorder="1" applyAlignment="1">
      <alignment vertical="center" wrapText="1"/>
    </xf>
    <xf numFmtId="164" fontId="38" fillId="7" borderId="10" xfId="0" applyNumberFormat="1" applyFont="1" applyFill="1" applyBorder="1" applyAlignment="1">
      <alignment horizontal="center" vertical="center" wrapText="1"/>
    </xf>
    <xf numFmtId="3" fontId="38" fillId="7" borderId="10" xfId="0" applyNumberFormat="1" applyFont="1" applyFill="1" applyBorder="1" applyAlignment="1">
      <alignment horizontal="center" vertical="center" wrapText="1"/>
    </xf>
    <xf numFmtId="0" fontId="38" fillId="7" borderId="10" xfId="0" applyFont="1" applyFill="1" applyBorder="1" applyAlignment="1">
      <alignment vertical="center" wrapText="1"/>
    </xf>
    <xf numFmtId="164" fontId="38" fillId="7" borderId="6" xfId="0" applyNumberFormat="1" applyFont="1" applyFill="1" applyBorder="1" applyAlignment="1">
      <alignment vertical="center" wrapText="1"/>
    </xf>
    <xf numFmtId="0" fontId="38" fillId="7" borderId="6" xfId="0" applyFont="1" applyFill="1" applyBorder="1" applyAlignment="1">
      <alignment horizontal="center" vertical="center" wrapText="1"/>
    </xf>
    <xf numFmtId="14" fontId="38" fillId="7" borderId="10" xfId="0" applyNumberFormat="1" applyFont="1" applyFill="1" applyBorder="1" applyAlignment="1">
      <alignment horizontal="center" vertical="center" wrapText="1"/>
    </xf>
    <xf numFmtId="164" fontId="38" fillId="7" borderId="10" xfId="0" applyNumberFormat="1" applyFont="1" applyFill="1" applyBorder="1" applyAlignment="1">
      <alignment vertical="center" wrapText="1"/>
    </xf>
    <xf numFmtId="0" fontId="38" fillId="7" borderId="10" xfId="0" applyFont="1" applyFill="1" applyBorder="1" applyAlignment="1">
      <alignment horizontal="center" vertical="center" wrapText="1"/>
    </xf>
    <xf numFmtId="3" fontId="38" fillId="7" borderId="10" xfId="0" applyNumberFormat="1" applyFont="1" applyFill="1" applyBorder="1" applyAlignment="1">
      <alignment vertical="center" wrapText="1"/>
    </xf>
    <xf numFmtId="164" fontId="39" fillId="7" borderId="10" xfId="0" applyNumberFormat="1" applyFont="1" applyFill="1" applyBorder="1" applyAlignment="1">
      <alignment horizontal="center" vertical="center" wrapText="1"/>
    </xf>
    <xf numFmtId="164" fontId="39" fillId="7" borderId="0" xfId="0" applyNumberFormat="1" applyFont="1" applyFill="1" applyAlignment="1">
      <alignment horizontal="center" vertical="center" wrapText="1"/>
    </xf>
    <xf numFmtId="0" fontId="0" fillId="7" borderId="0" xfId="0" applyFill="1"/>
    <xf numFmtId="0" fontId="35" fillId="7" borderId="10" xfId="0" applyFont="1" applyFill="1" applyBorder="1"/>
    <xf numFmtId="49" fontId="32" fillId="9" borderId="17" xfId="3" applyNumberFormat="1" applyFont="1" applyFill="1" applyBorder="1" applyAlignment="1">
      <alignment horizontal="center" vertical="center" wrapText="1"/>
    </xf>
    <xf numFmtId="164" fontId="32" fillId="9" borderId="17" xfId="8" applyNumberFormat="1" applyFont="1" applyFill="1" applyBorder="1" applyAlignment="1">
      <alignment horizontal="center" vertical="center" wrapText="1"/>
    </xf>
    <xf numFmtId="49" fontId="32" fillId="9" borderId="17" xfId="8" applyNumberFormat="1" applyFont="1" applyFill="1" applyBorder="1" applyAlignment="1">
      <alignment horizontal="center" vertical="center" wrapText="1"/>
    </xf>
    <xf numFmtId="49" fontId="32" fillId="9" borderId="17" xfId="3" applyNumberFormat="1" applyFont="1" applyFill="1" applyBorder="1" applyAlignment="1">
      <alignment horizontal="justify" vertical="center" wrapText="1"/>
    </xf>
    <xf numFmtId="0" fontId="32" fillId="9" borderId="17" xfId="3" applyFont="1" applyFill="1" applyBorder="1" applyAlignment="1">
      <alignment horizontal="center" vertical="center" wrapText="1"/>
    </xf>
    <xf numFmtId="1" fontId="32" fillId="9" borderId="17" xfId="10" applyNumberFormat="1" applyFont="1" applyFill="1" applyBorder="1" applyAlignment="1">
      <alignment horizontal="center" vertical="center" wrapText="1"/>
    </xf>
    <xf numFmtId="0" fontId="27" fillId="9" borderId="0" xfId="0" applyFont="1" applyFill="1" applyAlignment="1">
      <alignment horizontal="center" vertical="center" wrapText="1"/>
    </xf>
    <xf numFmtId="43" fontId="32" fillId="9" borderId="0" xfId="0" applyNumberFormat="1" applyFont="1" applyFill="1"/>
    <xf numFmtId="164" fontId="31" fillId="9" borderId="17" xfId="1" applyNumberFormat="1" applyFont="1" applyFill="1" applyBorder="1" applyAlignment="1">
      <alignment horizontal="center" vertical="center"/>
    </xf>
    <xf numFmtId="164" fontId="26" fillId="9" borderId="4" xfId="1" applyNumberFormat="1" applyFont="1" applyFill="1" applyBorder="1" applyAlignment="1">
      <alignment horizontal="right"/>
    </xf>
    <xf numFmtId="164" fontId="32" fillId="9" borderId="4" xfId="1" applyNumberFormat="1" applyFont="1" applyFill="1" applyBorder="1" applyAlignment="1">
      <alignment horizontal="center" vertical="center" wrapText="1"/>
    </xf>
    <xf numFmtId="164" fontId="31" fillId="9" borderId="4" xfId="1" applyNumberFormat="1" applyFont="1" applyFill="1" applyBorder="1" applyAlignment="1">
      <alignment horizontal="center" vertical="center"/>
    </xf>
    <xf numFmtId="164" fontId="32" fillId="9" borderId="4" xfId="8" applyNumberFormat="1" applyFont="1" applyFill="1" applyBorder="1" applyAlignment="1">
      <alignment horizontal="center" vertical="center" wrapText="1"/>
    </xf>
    <xf numFmtId="49" fontId="32" fillId="11" borderId="17" xfId="3" applyNumberFormat="1" applyFont="1" applyFill="1" applyBorder="1" applyAlignment="1">
      <alignment horizontal="justify" vertical="center" wrapText="1"/>
    </xf>
    <xf numFmtId="164" fontId="32" fillId="11" borderId="17" xfId="8" applyNumberFormat="1" applyFont="1" applyFill="1" applyBorder="1" applyAlignment="1">
      <alignment horizontal="center" vertical="center" wrapText="1"/>
    </xf>
    <xf numFmtId="0" fontId="32" fillId="11" borderId="4" xfId="8" quotePrefix="1" applyNumberFormat="1" applyFont="1" applyFill="1" applyBorder="1" applyAlignment="1">
      <alignment horizontal="center" vertical="center" wrapText="1"/>
    </xf>
    <xf numFmtId="0" fontId="32" fillId="11" borderId="0" xfId="0" applyFont="1" applyFill="1"/>
    <xf numFmtId="164" fontId="32" fillId="0" borderId="17" xfId="8" applyNumberFormat="1" applyFont="1" applyFill="1" applyBorder="1" applyAlignment="1">
      <alignment horizontal="center" vertical="center" wrapText="1"/>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164" fontId="25" fillId="0" borderId="0" xfId="1" applyNumberFormat="1" applyFont="1" applyFill="1" applyAlignment="1">
      <alignment vertical="center"/>
    </xf>
    <xf numFmtId="166" fontId="25" fillId="0" borderId="0" xfId="1" applyNumberFormat="1" applyFont="1" applyFill="1" applyAlignment="1">
      <alignment vertical="center"/>
    </xf>
    <xf numFmtId="0" fontId="18" fillId="0" borderId="0" xfId="0" applyFont="1" applyAlignment="1">
      <alignment vertical="center"/>
    </xf>
    <xf numFmtId="0" fontId="25" fillId="0" borderId="17" xfId="0" applyFont="1" applyBorder="1" applyAlignment="1">
      <alignment horizontal="center" vertical="center" wrapText="1"/>
    </xf>
    <xf numFmtId="164" fontId="25" fillId="0" borderId="17" xfId="1" applyNumberFormat="1" applyFont="1" applyFill="1" applyBorder="1" applyAlignment="1">
      <alignment horizontal="center" vertical="center" wrapText="1"/>
    </xf>
    <xf numFmtId="0" fontId="29" fillId="0" borderId="17" xfId="0" applyFont="1" applyBorder="1" applyAlignment="1">
      <alignment horizontal="center" vertical="center" wrapText="1"/>
    </xf>
    <xf numFmtId="164" fontId="29" fillId="0" borderId="17" xfId="1" applyNumberFormat="1" applyFont="1" applyFill="1" applyBorder="1" applyAlignment="1">
      <alignment horizontal="center" vertical="center" wrapText="1"/>
    </xf>
    <xf numFmtId="0" fontId="25" fillId="0" borderId="17" xfId="0" applyFont="1" applyBorder="1" applyAlignment="1">
      <alignment horizontal="center" vertical="center"/>
    </xf>
    <xf numFmtId="172" fontId="18" fillId="0" borderId="0" xfId="0" applyNumberFormat="1" applyFont="1" applyAlignment="1">
      <alignment vertical="center"/>
    </xf>
    <xf numFmtId="0" fontId="18" fillId="0" borderId="0" xfId="0" applyFont="1" applyAlignment="1">
      <alignment horizontal="center" vertical="center"/>
    </xf>
    <xf numFmtId="164" fontId="18" fillId="0" borderId="0" xfId="1" applyNumberFormat="1" applyFont="1" applyFill="1" applyAlignment="1">
      <alignment vertical="center"/>
    </xf>
    <xf numFmtId="166" fontId="18" fillId="0" borderId="0" xfId="1" applyNumberFormat="1" applyFont="1" applyFill="1" applyAlignment="1">
      <alignment vertical="center"/>
    </xf>
    <xf numFmtId="49" fontId="25" fillId="9" borderId="17" xfId="3" applyNumberFormat="1" applyFont="1" applyFill="1" applyBorder="1" applyAlignment="1">
      <alignment horizontal="justify" vertical="center" wrapText="1"/>
    </xf>
    <xf numFmtId="164" fontId="25" fillId="9" borderId="0" xfId="0" applyNumberFormat="1" applyFont="1" applyFill="1"/>
    <xf numFmtId="166" fontId="25" fillId="9" borderId="0" xfId="0" applyNumberFormat="1" applyFont="1" applyFill="1"/>
    <xf numFmtId="166" fontId="31" fillId="9" borderId="17" xfId="1" applyNumberFormat="1" applyFont="1" applyFill="1" applyBorder="1" applyAlignment="1">
      <alignment horizontal="center" vertical="center" wrapText="1"/>
    </xf>
    <xf numFmtId="166" fontId="32" fillId="11" borderId="17" xfId="8" applyNumberFormat="1" applyFont="1" applyFill="1" applyBorder="1" applyAlignment="1">
      <alignment horizontal="right" vertical="center" wrapText="1"/>
    </xf>
    <xf numFmtId="166" fontId="32" fillId="9" borderId="17" xfId="8" applyNumberFormat="1" applyFont="1" applyFill="1" applyBorder="1" applyAlignment="1">
      <alignment horizontal="right" vertical="center" wrapText="1"/>
    </xf>
    <xf numFmtId="166" fontId="29" fillId="0" borderId="17" xfId="1" applyNumberFormat="1" applyFont="1" applyFill="1" applyBorder="1" applyAlignment="1">
      <alignment horizontal="right" vertical="center" wrapText="1"/>
    </xf>
    <xf numFmtId="166" fontId="25" fillId="0" borderId="17" xfId="1" applyNumberFormat="1" applyFont="1" applyFill="1" applyBorder="1" applyAlignment="1">
      <alignment horizontal="right" vertical="center"/>
    </xf>
    <xf numFmtId="166" fontId="32" fillId="9" borderId="0" xfId="0" applyNumberFormat="1" applyFont="1" applyFill="1"/>
    <xf numFmtId="166" fontId="25" fillId="7" borderId="0" xfId="0" applyNumberFormat="1" applyFont="1" applyFill="1"/>
    <xf numFmtId="49" fontId="31" fillId="9" borderId="17" xfId="3" applyNumberFormat="1" applyFont="1" applyFill="1" applyBorder="1" applyAlignment="1">
      <alignment horizontal="center" vertical="center" wrapText="1"/>
    </xf>
    <xf numFmtId="164" fontId="31" fillId="9" borderId="17" xfId="8" applyNumberFormat="1" applyFont="1" applyFill="1" applyBorder="1" applyAlignment="1">
      <alignment horizontal="center" vertical="center" wrapText="1"/>
    </xf>
    <xf numFmtId="166" fontId="31" fillId="9" borderId="17" xfId="8" applyNumberFormat="1" applyFont="1" applyFill="1" applyBorder="1" applyAlignment="1">
      <alignment horizontal="right" vertical="center" wrapText="1"/>
    </xf>
    <xf numFmtId="0" fontId="31" fillId="9" borderId="17" xfId="3" applyFont="1" applyFill="1" applyBorder="1" applyAlignment="1">
      <alignment horizontal="center" vertical="center" wrapText="1"/>
    </xf>
    <xf numFmtId="164" fontId="31" fillId="9" borderId="4" xfId="8" applyNumberFormat="1" applyFont="1" applyFill="1" applyBorder="1" applyAlignment="1">
      <alignment horizontal="center" vertical="center" wrapText="1"/>
    </xf>
    <xf numFmtId="0" fontId="31" fillId="9" borderId="0" xfId="0" applyFont="1" applyFill="1"/>
    <xf numFmtId="164" fontId="31" fillId="9" borderId="17" xfId="1" applyNumberFormat="1" applyFont="1" applyFill="1" applyBorder="1" applyAlignment="1">
      <alignment horizontal="center" vertical="center" wrapText="1"/>
    </xf>
    <xf numFmtId="0" fontId="32" fillId="9" borderId="17" xfId="0" applyFont="1" applyFill="1" applyBorder="1" applyAlignment="1">
      <alignment horizontal="center" vertical="center"/>
    </xf>
    <xf numFmtId="0" fontId="31" fillId="9" borderId="17" xfId="0" applyFont="1" applyFill="1" applyBorder="1" applyAlignment="1">
      <alignment horizontal="center" vertical="center"/>
    </xf>
    <xf numFmtId="0" fontId="25" fillId="9" borderId="17" xfId="0" applyFont="1" applyFill="1" applyBorder="1"/>
    <xf numFmtId="0" fontId="25" fillId="9" borderId="17" xfId="0" applyFont="1" applyFill="1" applyBorder="1" applyAlignment="1">
      <alignment horizontal="center" wrapText="1"/>
    </xf>
    <xf numFmtId="164" fontId="25" fillId="9" borderId="17" xfId="1" applyNumberFormat="1" applyFont="1" applyFill="1" applyBorder="1"/>
    <xf numFmtId="49" fontId="32" fillId="11" borderId="17" xfId="8" applyNumberFormat="1" applyFont="1" applyFill="1" applyBorder="1" applyAlignment="1">
      <alignment horizontal="center" vertical="center" wrapText="1"/>
    </xf>
    <xf numFmtId="0" fontId="32" fillId="11" borderId="17" xfId="0" applyFont="1" applyFill="1" applyBorder="1" applyAlignment="1">
      <alignment horizontal="center" vertical="center"/>
    </xf>
    <xf numFmtId="49" fontId="32" fillId="11" borderId="17" xfId="7" applyNumberFormat="1" applyFont="1" applyFill="1" applyBorder="1" applyAlignment="1">
      <alignment horizontal="center" vertical="center" wrapText="1"/>
    </xf>
    <xf numFmtId="0" fontId="32" fillId="11" borderId="17" xfId="0" applyFont="1" applyFill="1" applyBorder="1" applyAlignment="1">
      <alignment horizontal="center" vertical="center" wrapText="1"/>
    </xf>
    <xf numFmtId="0" fontId="53" fillId="9" borderId="17" xfId="0" applyFont="1" applyFill="1" applyBorder="1" applyAlignment="1">
      <alignment horizontal="center" vertical="center"/>
    </xf>
    <xf numFmtId="49" fontId="53" fillId="9" borderId="17" xfId="3" applyNumberFormat="1" applyFont="1" applyFill="1" applyBorder="1" applyAlignment="1">
      <alignment horizontal="justify" vertical="center" wrapText="1"/>
    </xf>
    <xf numFmtId="49" fontId="53" fillId="9" borderId="17" xfId="3" applyNumberFormat="1" applyFont="1" applyFill="1" applyBorder="1" applyAlignment="1">
      <alignment horizontal="center" vertical="center" wrapText="1"/>
    </xf>
    <xf numFmtId="164" fontId="53" fillId="9" borderId="17" xfId="8" applyNumberFormat="1" applyFont="1" applyFill="1" applyBorder="1" applyAlignment="1">
      <alignment horizontal="center" vertical="center" wrapText="1"/>
    </xf>
    <xf numFmtId="166" fontId="53" fillId="9" borderId="17" xfId="8" applyNumberFormat="1" applyFont="1" applyFill="1" applyBorder="1" applyAlignment="1">
      <alignment horizontal="right" vertical="center" wrapText="1"/>
    </xf>
    <xf numFmtId="49" fontId="53" fillId="9" borderId="17" xfId="8" applyNumberFormat="1" applyFont="1" applyFill="1" applyBorder="1" applyAlignment="1">
      <alignment horizontal="center" vertical="center" wrapText="1"/>
    </xf>
    <xf numFmtId="164" fontId="53" fillId="9" borderId="4" xfId="8" applyNumberFormat="1" applyFont="1" applyFill="1" applyBorder="1" applyAlignment="1">
      <alignment horizontal="center" vertical="center" wrapText="1"/>
    </xf>
    <xf numFmtId="0" fontId="53" fillId="9" borderId="0" xfId="0" applyFont="1" applyFill="1"/>
    <xf numFmtId="173" fontId="53" fillId="9" borderId="0" xfId="0" applyNumberFormat="1" applyFont="1" applyFill="1"/>
    <xf numFmtId="49" fontId="53" fillId="9" borderId="17" xfId="0" applyNumberFormat="1" applyFont="1" applyFill="1" applyBorder="1" applyAlignment="1">
      <alignment horizontal="center" vertical="center" wrapText="1"/>
    </xf>
    <xf numFmtId="0" fontId="53" fillId="9" borderId="17" xfId="0" applyFont="1" applyFill="1" applyBorder="1" applyAlignment="1">
      <alignment horizontal="center" vertical="center" wrapText="1"/>
    </xf>
    <xf numFmtId="49" fontId="53" fillId="0" borderId="17" xfId="0" quotePrefix="1" applyNumberFormat="1" applyFont="1" applyBorder="1" applyAlignment="1">
      <alignment horizontal="center" vertical="center" wrapText="1"/>
    </xf>
    <xf numFmtId="164" fontId="53" fillId="9" borderId="4" xfId="0" applyNumberFormat="1" applyFont="1" applyFill="1" applyBorder="1" applyAlignment="1">
      <alignment horizontal="center" vertical="center" wrapText="1"/>
    </xf>
    <xf numFmtId="0" fontId="54" fillId="9" borderId="0" xfId="0" applyFont="1" applyFill="1"/>
    <xf numFmtId="164" fontId="53" fillId="9" borderId="0" xfId="0" applyNumberFormat="1" applyFont="1" applyFill="1"/>
    <xf numFmtId="0" fontId="55" fillId="9" borderId="0" xfId="0" applyFont="1" applyFill="1"/>
    <xf numFmtId="166" fontId="25" fillId="0" borderId="26" xfId="1" applyNumberFormat="1" applyFont="1" applyFill="1" applyBorder="1" applyAlignment="1">
      <alignment horizontal="center" vertical="center" wrapText="1"/>
    </xf>
    <xf numFmtId="166" fontId="25" fillId="0" borderId="27" xfId="1" applyNumberFormat="1" applyFont="1" applyFill="1" applyBorder="1" applyAlignment="1">
      <alignment horizontal="center" vertical="center" wrapText="1"/>
    </xf>
    <xf numFmtId="166" fontId="25" fillId="0" borderId="28" xfId="1" applyNumberFormat="1" applyFont="1" applyFill="1" applyBorder="1" applyAlignment="1">
      <alignment horizontal="center" vertical="center" wrapText="1"/>
    </xf>
    <xf numFmtId="164" fontId="25" fillId="0" borderId="17" xfId="1" applyNumberFormat="1" applyFont="1" applyFill="1" applyBorder="1" applyAlignment="1">
      <alignment horizontal="center" vertical="center" wrapText="1"/>
    </xf>
    <xf numFmtId="164" fontId="25" fillId="0" borderId="23" xfId="1" applyNumberFormat="1" applyFont="1" applyFill="1" applyBorder="1" applyAlignment="1">
      <alignment horizontal="center" vertical="center" wrapText="1"/>
    </xf>
    <xf numFmtId="164" fontId="25" fillId="0" borderId="24" xfId="1" applyNumberFormat="1" applyFont="1" applyFill="1" applyBorder="1" applyAlignment="1">
      <alignment horizontal="center" vertical="center" wrapText="1"/>
    </xf>
    <xf numFmtId="164" fontId="25" fillId="0" borderId="25" xfId="1" applyNumberFormat="1" applyFont="1" applyFill="1" applyBorder="1" applyAlignment="1">
      <alignment horizontal="center" vertical="center" wrapText="1"/>
    </xf>
    <xf numFmtId="0" fontId="25" fillId="0" borderId="17" xfId="0" applyFont="1" applyBorder="1" applyAlignment="1">
      <alignment horizontal="center" vertical="center" wrapText="1"/>
    </xf>
    <xf numFmtId="3" fontId="25" fillId="0" borderId="17" xfId="2" applyNumberFormat="1" applyFont="1" applyBorder="1" applyAlignment="1">
      <alignment horizontal="center" vertical="center" wrapText="1"/>
    </xf>
    <xf numFmtId="166" fontId="25" fillId="0" borderId="17" xfId="1" applyNumberFormat="1" applyFont="1" applyFill="1" applyBorder="1" applyAlignment="1">
      <alignment horizontal="center" vertical="center" wrapText="1"/>
    </xf>
    <xf numFmtId="171" fontId="25" fillId="0" borderId="17" xfId="1" applyNumberFormat="1" applyFont="1" applyFill="1" applyBorder="1" applyAlignment="1">
      <alignment horizontal="center" vertical="center" wrapText="1"/>
    </xf>
    <xf numFmtId="164" fontId="26" fillId="0" borderId="0" xfId="1" applyNumberFormat="1" applyFont="1" applyFill="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52" fillId="0" borderId="0" xfId="0" applyFont="1" applyAlignment="1">
      <alignment horizontal="center" vertical="center" wrapText="1"/>
    </xf>
    <xf numFmtId="0" fontId="26" fillId="0" borderId="0" xfId="0" applyFont="1" applyAlignment="1">
      <alignment horizontal="center" vertical="center"/>
    </xf>
    <xf numFmtId="43" fontId="26" fillId="0" borderId="22" xfId="1" applyFont="1" applyFill="1" applyBorder="1" applyAlignment="1">
      <alignment horizontal="right" vertical="center"/>
    </xf>
    <xf numFmtId="164" fontId="26" fillId="9" borderId="22" xfId="1" applyNumberFormat="1" applyFont="1" applyFill="1" applyBorder="1" applyAlignment="1">
      <alignment horizontal="right"/>
    </xf>
    <xf numFmtId="0" fontId="32" fillId="9" borderId="17" xfId="0" applyFont="1" applyFill="1" applyBorder="1" applyAlignment="1">
      <alignment horizontal="center" vertical="center" wrapText="1"/>
    </xf>
    <xf numFmtId="3" fontId="32" fillId="9" borderId="23" xfId="2" applyNumberFormat="1" applyFont="1" applyFill="1" applyBorder="1" applyAlignment="1">
      <alignment horizontal="center" vertical="center" wrapText="1"/>
    </xf>
    <xf numFmtId="3" fontId="32" fillId="9" borderId="25" xfId="2" applyNumberFormat="1" applyFont="1" applyFill="1" applyBorder="1" applyAlignment="1">
      <alignment horizontal="center" vertical="center" wrapText="1"/>
    </xf>
    <xf numFmtId="164" fontId="32" fillId="9" borderId="23" xfId="1" applyNumberFormat="1" applyFont="1" applyFill="1" applyBorder="1" applyAlignment="1">
      <alignment horizontal="center" vertical="center" wrapText="1"/>
    </xf>
    <xf numFmtId="164" fontId="32" fillId="9" borderId="24" xfId="1" applyNumberFormat="1" applyFont="1" applyFill="1" applyBorder="1" applyAlignment="1">
      <alignment horizontal="center" vertical="center" wrapText="1"/>
    </xf>
    <xf numFmtId="164" fontId="32" fillId="9" borderId="25" xfId="1" applyNumberFormat="1" applyFont="1" applyFill="1" applyBorder="1" applyAlignment="1">
      <alignment horizontal="center" vertical="center" wrapText="1"/>
    </xf>
    <xf numFmtId="0" fontId="51" fillId="9" borderId="0" xfId="0" applyFont="1" applyFill="1" applyAlignment="1">
      <alignment horizontal="center" vertical="center" wrapText="1"/>
    </xf>
    <xf numFmtId="0" fontId="32" fillId="9" borderId="23" xfId="0" applyFont="1" applyFill="1" applyBorder="1" applyAlignment="1">
      <alignment horizontal="center" vertical="center" wrapText="1"/>
    </xf>
    <xf numFmtId="0" fontId="32" fillId="9" borderId="24" xfId="0" applyFont="1" applyFill="1" applyBorder="1" applyAlignment="1">
      <alignment horizontal="center" vertical="center" wrapText="1"/>
    </xf>
    <xf numFmtId="0" fontId="32" fillId="9" borderId="25" xfId="0" applyFont="1" applyFill="1" applyBorder="1" applyAlignment="1">
      <alignment horizontal="center" vertical="center" wrapText="1"/>
    </xf>
    <xf numFmtId="164" fontId="33" fillId="9" borderId="17" xfId="1" applyNumberFormat="1" applyFont="1" applyFill="1" applyBorder="1" applyAlignment="1">
      <alignment horizontal="center" vertical="center" wrapText="1"/>
    </xf>
    <xf numFmtId="0" fontId="34" fillId="0" borderId="0" xfId="0" applyFont="1" applyAlignment="1">
      <alignment horizontal="center"/>
    </xf>
    <xf numFmtId="0" fontId="0" fillId="0" borderId="0" xfId="0"/>
    <xf numFmtId="0" fontId="36" fillId="0" borderId="0" xfId="0" applyFont="1" applyAlignment="1">
      <alignment horizontal="center" vertical="center" wrapText="1"/>
    </xf>
    <xf numFmtId="0" fontId="37" fillId="0" borderId="0" xfId="0" applyFont="1" applyAlignment="1">
      <alignment horizontal="center" vertical="center" wrapText="1"/>
    </xf>
    <xf numFmtId="0" fontId="40" fillId="0" borderId="9" xfId="0" applyFont="1" applyBorder="1" applyAlignment="1">
      <alignment horizontal="center" vertical="center" wrapText="1"/>
    </xf>
    <xf numFmtId="0" fontId="41" fillId="0" borderId="13" xfId="0" applyFont="1" applyBorder="1"/>
    <xf numFmtId="0" fontId="40" fillId="0" borderId="18" xfId="0" applyFont="1" applyBorder="1" applyAlignment="1">
      <alignment horizontal="center" vertical="center" wrapText="1"/>
    </xf>
    <xf numFmtId="0" fontId="41" fillId="0" borderId="19" xfId="0" applyFont="1" applyBorder="1"/>
    <xf numFmtId="0" fontId="34" fillId="0" borderId="20" xfId="0" applyFont="1" applyBorder="1" applyAlignment="1">
      <alignment horizontal="center" vertical="center" wrapText="1"/>
    </xf>
    <xf numFmtId="0" fontId="41" fillId="0" borderId="21" xfId="0" applyFont="1" applyBorder="1"/>
    <xf numFmtId="0" fontId="40" fillId="0" borderId="9" xfId="0" applyFont="1" applyBorder="1" applyAlignment="1">
      <alignment vertical="center" wrapText="1"/>
    </xf>
    <xf numFmtId="0" fontId="44" fillId="0" borderId="0" xfId="0" applyFont="1" applyAlignment="1">
      <alignment horizontal="left" vertical="center" wrapText="1"/>
    </xf>
    <xf numFmtId="3" fontId="40" fillId="0" borderId="6" xfId="0" applyNumberFormat="1" applyFont="1" applyBorder="1" applyAlignment="1">
      <alignment horizontal="center" vertical="center" wrapText="1"/>
    </xf>
    <xf numFmtId="0" fontId="41" fillId="0" borderId="7" xfId="0" applyFont="1" applyBorder="1"/>
    <xf numFmtId="0" fontId="41" fillId="0" borderId="14" xfId="0" applyFont="1" applyBorder="1"/>
    <xf numFmtId="164" fontId="40" fillId="0" borderId="6" xfId="0" applyNumberFormat="1" applyFont="1" applyBorder="1" applyAlignment="1">
      <alignment horizontal="center" vertical="center" wrapText="1"/>
    </xf>
    <xf numFmtId="164" fontId="40" fillId="0" borderId="9" xfId="0" applyNumberFormat="1" applyFont="1" applyBorder="1" applyAlignment="1">
      <alignment horizontal="center" vertical="center" wrapText="1"/>
    </xf>
    <xf numFmtId="3" fontId="40" fillId="0" borderId="9" xfId="0" applyNumberFormat="1" applyFont="1" applyBorder="1" applyAlignment="1">
      <alignment horizontal="center" vertical="center" wrapText="1"/>
    </xf>
    <xf numFmtId="164" fontId="45" fillId="0" borderId="0" xfId="0" applyNumberFormat="1" applyFont="1" applyAlignment="1">
      <alignment horizontal="center" vertical="center" wrapText="1"/>
    </xf>
    <xf numFmtId="0" fontId="14" fillId="0" borderId="9" xfId="0" applyFont="1" applyBorder="1" applyAlignment="1">
      <alignment vertical="center" wrapText="1"/>
    </xf>
    <xf numFmtId="0" fontId="14" fillId="0" borderId="13" xfId="0" applyFont="1" applyBorder="1" applyAlignment="1">
      <alignment vertical="center" wrapText="1"/>
    </xf>
    <xf numFmtId="3" fontId="14" fillId="0" borderId="6" xfId="0" applyNumberFormat="1" applyFont="1" applyBorder="1" applyAlignment="1">
      <alignment horizontal="center" vertical="center" wrapText="1"/>
    </xf>
    <xf numFmtId="0" fontId="17" fillId="0" borderId="7" xfId="0" applyFont="1" applyBorder="1"/>
    <xf numFmtId="0" fontId="17" fillId="0" borderId="8" xfId="0" applyFont="1" applyBorder="1"/>
    <xf numFmtId="164" fontId="14" fillId="0" borderId="6" xfId="0" applyNumberFormat="1" applyFont="1" applyBorder="1" applyAlignment="1">
      <alignment horizontal="center" vertical="center" wrapText="1"/>
    </xf>
    <xf numFmtId="164" fontId="14" fillId="0" borderId="9" xfId="0" applyNumberFormat="1" applyFont="1" applyBorder="1" applyAlignment="1">
      <alignment horizontal="center" vertical="center" wrapText="1"/>
    </xf>
    <xf numFmtId="0" fontId="17" fillId="0" borderId="13" xfId="0" applyFont="1" applyBorder="1"/>
    <xf numFmtId="0" fontId="14" fillId="0" borderId="9" xfId="0" applyFont="1" applyBorder="1" applyAlignment="1">
      <alignment horizontal="center" vertical="center" wrapText="1"/>
    </xf>
    <xf numFmtId="3" fontId="14" fillId="0" borderId="9" xfId="0" applyNumberFormat="1" applyFont="1" applyBorder="1" applyAlignment="1">
      <alignment horizontal="center" vertical="center" wrapText="1"/>
    </xf>
    <xf numFmtId="0" fontId="21" fillId="0" borderId="4" xfId="0" applyFont="1" applyBorder="1" applyAlignment="1">
      <alignment horizontal="left" vertical="center" wrapText="1"/>
    </xf>
    <xf numFmtId="164" fontId="22" fillId="0" borderId="4" xfId="0" applyNumberFormat="1" applyFont="1" applyBorder="1" applyAlignment="1">
      <alignment horizontal="center" vertical="center" wrapText="1"/>
    </xf>
    <xf numFmtId="0" fontId="14" fillId="0" borderId="17" xfId="0" applyFont="1" applyBorder="1" applyAlignment="1">
      <alignment vertical="center" wrapText="1"/>
    </xf>
    <xf numFmtId="0" fontId="4" fillId="0" borderId="0" xfId="0" applyFont="1" applyAlignment="1">
      <alignment horizont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4" fillId="0" borderId="20" xfId="0" applyFont="1" applyBorder="1" applyAlignment="1">
      <alignment horizontal="center" vertical="center" wrapText="1"/>
    </xf>
    <xf numFmtId="0" fontId="18" fillId="0" borderId="21" xfId="0" applyFont="1" applyBorder="1"/>
    <xf numFmtId="0" fontId="15" fillId="0" borderId="1" xfId="0" applyFont="1" applyBorder="1" applyAlignment="1">
      <alignment horizontal="center" vertical="center" wrapText="1"/>
    </xf>
    <xf numFmtId="0" fontId="16" fillId="0" borderId="2" xfId="0" applyFont="1" applyBorder="1"/>
    <xf numFmtId="0" fontId="16" fillId="0" borderId="3" xfId="0" applyFont="1" applyBorder="1"/>
    <xf numFmtId="0" fontId="56" fillId="9" borderId="0" xfId="0" applyFont="1" applyFill="1" applyAlignment="1">
      <alignment horizontal="centerContinuous" vertical="center" wrapText="1"/>
    </xf>
  </cellXfs>
  <cellStyles count="27">
    <cellStyle name="Comma" xfId="1" builtinId="3"/>
    <cellStyle name="Comma [0] 2" xfId="24" xr:uid="{C1BAC262-183B-4B3C-A37E-58B0AB94F1E0}"/>
    <cellStyle name="Comma 13" xfId="9" xr:uid="{09BD5866-040A-4094-ABC0-426EECC47E45}"/>
    <cellStyle name="Comma 16 3 2 2" xfId="8" xr:uid="{C9F27543-42D6-431F-9DF0-977019009E20}"/>
    <cellStyle name="Comma 2" xfId="15" xr:uid="{A0C6FB5C-4ED8-45E5-8610-CE7F31F3ADD6}"/>
    <cellStyle name="Comma 2 2" xfId="16" xr:uid="{5EAD8934-CB01-451A-A725-D7A5C7FFB300}"/>
    <cellStyle name="Comma 9" xfId="22" xr:uid="{E55DA071-D797-423E-9E9C-9A03EDBBA0C1}"/>
    <cellStyle name="Dấu phẩy 2" xfId="21" xr:uid="{67A6E23A-62C8-4A24-A4FE-488E031CAB8B}"/>
    <cellStyle name="Normal" xfId="0" builtinId="0"/>
    <cellStyle name="Normal 10 18 2 2 2" xfId="11" xr:uid="{88A4F56C-47A6-4E23-8752-3CA19CC87544}"/>
    <cellStyle name="Normal 100" xfId="23" xr:uid="{02D77E78-5B07-4153-8EBC-69D1A79B9123}"/>
    <cellStyle name="Normal 2" xfId="10" xr:uid="{39141099-6042-43FB-96F8-E90B73FBB093}"/>
    <cellStyle name="Normal 2 2 2" xfId="3" xr:uid="{531494C4-48D5-4F04-BE35-F596E8958C57}"/>
    <cellStyle name="Normal 2 2 3" xfId="20" xr:uid="{E3CA9424-7FE9-476C-9D59-239524711E06}"/>
    <cellStyle name="Normal 2 23" xfId="18" xr:uid="{3D11A28A-7A08-4664-9DDE-49533CAF9C51}"/>
    <cellStyle name="Normal 2 6" xfId="4" xr:uid="{1A5D5937-A2AB-4821-901E-73416D241FE0}"/>
    <cellStyle name="Normal 3" xfId="13" xr:uid="{59AED967-1B31-4F48-89C5-A3005B498A4D}"/>
    <cellStyle name="Normal 3 2" xfId="25" xr:uid="{931C9967-04AF-4997-BC2E-47D645643955}"/>
    <cellStyle name="Normal 3 4" xfId="19" xr:uid="{E5C620F8-EFD2-47B0-8623-063C00A92233}"/>
    <cellStyle name="Normal 3 5" xfId="6" xr:uid="{CA6169E0-7F13-4A64-9918-13626B2E496C}"/>
    <cellStyle name="Normal 4" xfId="26" xr:uid="{FA64D618-7920-4C98-A92F-885072E20397}"/>
    <cellStyle name="Normal 4 2" xfId="14" xr:uid="{C91DA70D-E9D6-4284-B664-8BF69B26C207}"/>
    <cellStyle name="Normal 5" xfId="12" xr:uid="{167C2A90-A91A-41C3-AD8F-7692B3BDFB2A}"/>
    <cellStyle name="Normal 5 2" xfId="17" xr:uid="{CA13736B-3334-4551-A20A-4BBAB240EBA5}"/>
    <cellStyle name="Normal 5 2 2" xfId="5" xr:uid="{E3114340-3794-4894-8CD8-89443C2A3572}"/>
    <cellStyle name="Normal 94 2" xfId="7" xr:uid="{D7EC6631-C618-4176-9AF3-77BE02AB9274}"/>
    <cellStyle name="Normal_Bieu mau (CV )" xfId="2" xr:uid="{BBC5D8FD-432A-427B-8903-57EA32A4FAD9}"/>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8" Type="http://schemas.openxmlformats.org/officeDocument/2006/relationships/hyperlink" Target="https://hscvsld.hatinh.gov.vn/sold/VBdi.nsf/str/72836BF5A9BDEFE8472585530017261C/$file/Phu%20luc%20kem%20theo%20BC%20BC%C4%90.xl" TargetMode="External"/><Relationship Id="rId13" Type="http://schemas.openxmlformats.org/officeDocument/2006/relationships/hyperlink" Target="https://hscvsld.hatinh.gov.vn/sold/VBdi.nsf/str/BEB843B4E5FEF4484725854D000A49F3/$file/Cong%20van%20ve%20xac%20nhan%20giay%20chung%20nhan%20ho%20ngheo(17.04.2020_08h55p12)_signed.pd" TargetMode="External"/><Relationship Id="rId3" Type="http://schemas.openxmlformats.org/officeDocument/2006/relationships/hyperlink" Target="https://hscvsld.hatinh.gov.vn/sold/VBdi.nsf/str/22E7573850000ED847258558002697E3/$file/Bi%E1%BB%83u%20b%C3%A1o%20c%C3%A1o%20gi%E1%BA%A3m%20ngh%C3%A8o%20b%E1%BB%81n%20v%E1%BB%AFng%20%20giai%20%C4%91o%E1%BA%A1n%202016-2020%20g%E1%BB%ADi%20tinh.xl" TargetMode="External"/><Relationship Id="rId7" Type="http://schemas.openxmlformats.org/officeDocument/2006/relationships/hyperlink" Target="https://hscvsld.hatinh.gov.vn/sold/VBdi.nsf/str/72836BF5A9BDEFE8472585530017261C/$file/DU%20THAO%20BC%20BC%C4%90%20TINH.doc" TargetMode="External"/><Relationship Id="rId12" Type="http://schemas.openxmlformats.org/officeDocument/2006/relationships/hyperlink" Target="https://hscvsld.hatinh.gov.vn/sold/VBdi.nsf/str/BEB843B4E5FEF4484725854D000A49F3/$file/Cong%20van%20ve%20xac%20nhan%20giay%20chung%20nhan%20ho%20ngheo.do" TargetMode="External"/><Relationship Id="rId2" Type="http://schemas.openxmlformats.org/officeDocument/2006/relationships/hyperlink" Target="https://hscvsld.hatinh.gov.vn/sold/VBdi.nsf/str/A899FFBDDA5141BD4725855900052B68/$file/Bc%20ket%20qua%20thuc%20hien%20giam%20ngheo%20o%20cac%20huyen%20duoc%20dau%20tu%20chinh%20sach%20nhu%20huyen%20ngheo.do" TargetMode="External"/><Relationship Id="rId1" Type="http://schemas.openxmlformats.org/officeDocument/2006/relationships/hyperlink" Target="https://hscvsld.hatinh.gov.vn/sold/VBdi.nsf/str/DEEFED0CA7F7CBF24725857A00118F22/$file/DS%20BTXH%20HUYEN%20KY%20ANH(01.06.2020_10h45p31)_signed.pd" TargetMode="External"/><Relationship Id="rId6" Type="http://schemas.openxmlformats.org/officeDocument/2006/relationships/hyperlink" Target="https://hscvsld.hatinh.gov.vn/sold/VBdi.nsf/str/72836BF5A9BDEFE8472585530017261C/$file/Cong%20van%20de%20nghibao%20cao%20giam%20ngheo.doc" TargetMode="External"/><Relationship Id="rId11" Type="http://schemas.openxmlformats.org/officeDocument/2006/relationships/hyperlink" Target="https://hscvsld.hatinh.gov.vn/sold/VBdi.nsf/str/EBAD63AF2939E90447258550002B0200/$file/B%C3%A1o%20c%C3%A1o%20k%E1%BA%BFt%20qu%E1%BA%A3%20gi%E1%BA%A3m%20ngh%C3%A8o%204%20th%C3%A1ng%20%C4%91%E1%BA%A7u%20n%C4%83m%202020(20.04.2020_14h54p37)_signed.pd" TargetMode="External"/><Relationship Id="rId5" Type="http://schemas.openxmlformats.org/officeDocument/2006/relationships/hyperlink" Target="https://hscvsld.hatinh.gov.vn/sold/VBdi.nsf/str/22E7573850000ED847258558002697E3/$file/BIEU%20MAU%20BC%20CTMTQG%20GI%E1%BA%A2M%20NGH%C3%88O%20chu%E1%BA%A9n.xl" TargetMode="External"/><Relationship Id="rId10" Type="http://schemas.openxmlformats.org/officeDocument/2006/relationships/hyperlink" Target="https://hscvsld.hatinh.gov.vn/sold/VBdi.nsf/str/EBAD63AF2939E90447258550002B0200/$file/T%E1%BB%95ng%20h%E1%BB%A3p%20k%E1%BA%BFt%20qu%E1%BA%A3%20r%C3%A0%20so%C3%A1t%20NQ179(20.4.2020).xls" TargetMode="External"/><Relationship Id="rId4" Type="http://schemas.openxmlformats.org/officeDocument/2006/relationships/hyperlink" Target="https://hscvsld.hatinh.gov.vn/sold/VBdi.nsf/str/22E7573850000ED847258558002697E3/$file/Bieu%20m%E1%BA%ABu%20a,%20b,%20c%20135%20gian%20doan%202016-2020%20chuan.xls" TargetMode="External"/><Relationship Id="rId9" Type="http://schemas.openxmlformats.org/officeDocument/2006/relationships/hyperlink" Target="https://hscvsld.hatinh.gov.vn/sold/VBdi.nsf/str/EBAD63AF2939E90447258550002B0200/$file/B%C3%A1o%20c%C3%A1o%20k%E1%BA%BFt%20qu%E1%BA%A3%20gi%E1%BA%A3m%20ngh%C3%A8o%204%20th%C3%A1ng%20%C4%91%E1%BA%A7u%20n%C4%83m%202020.doc"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hscvsld.hatinh.gov.vn/sold/VBdi.nsf/str/72836BF5A9BDEFE8472585530017261C/$file/Phu%20luc%20kem%20theo%20BC%20BC%C4%90.xl" TargetMode="External"/><Relationship Id="rId13" Type="http://schemas.openxmlformats.org/officeDocument/2006/relationships/hyperlink" Target="https://hscvsld.hatinh.gov.vn/sold/VBdi.nsf/str/BEB843B4E5FEF4484725854D000A49F3/$file/Cong%20van%20ve%20xac%20nhan%20giay%20chung%20nhan%20ho%20ngheo(17.04.2020_08h55p12)_signed.pd" TargetMode="External"/><Relationship Id="rId3" Type="http://schemas.openxmlformats.org/officeDocument/2006/relationships/hyperlink" Target="https://hscvsld.hatinh.gov.vn/sold/VBdi.nsf/str/22E7573850000ED847258558002697E3/$file/Bi%E1%BB%83u%20b%C3%A1o%20c%C3%A1o%20gi%E1%BA%A3m%20ngh%C3%A8o%20b%E1%BB%81n%20v%E1%BB%AFng%20%20giai%20%C4%91o%E1%BA%A1n%202016-2020%20g%E1%BB%ADi%20tinh.xl" TargetMode="External"/><Relationship Id="rId7" Type="http://schemas.openxmlformats.org/officeDocument/2006/relationships/hyperlink" Target="https://hscvsld.hatinh.gov.vn/sold/VBdi.nsf/str/72836BF5A9BDEFE8472585530017261C/$file/DU%20THAO%20BC%20BC%C4%90%20TINH.doc" TargetMode="External"/><Relationship Id="rId12" Type="http://schemas.openxmlformats.org/officeDocument/2006/relationships/hyperlink" Target="https://hscvsld.hatinh.gov.vn/sold/VBdi.nsf/str/BEB843B4E5FEF4484725854D000A49F3/$file/Cong%20van%20ve%20xac%20nhan%20giay%20chung%20nhan%20ho%20ngheo.do" TargetMode="External"/><Relationship Id="rId2" Type="http://schemas.openxmlformats.org/officeDocument/2006/relationships/hyperlink" Target="https://hscvsld.hatinh.gov.vn/sold/VBdi.nsf/str/A899FFBDDA5141BD4725855900052B68/$file/Bc%20ket%20qua%20thuc%20hien%20giam%20ngheo%20o%20cac%20huyen%20duoc%20dau%20tu%20chinh%20sach%20nhu%20huyen%20ngheo.do" TargetMode="External"/><Relationship Id="rId1" Type="http://schemas.openxmlformats.org/officeDocument/2006/relationships/hyperlink" Target="https://hscvsld.hatinh.gov.vn/sold/VBdi.nsf/str/DEEFED0CA7F7CBF24725857A00118F22/$file/DS%20BTXH%20HUYEN%20KY%20ANH(01.06.2020_10h45p31)_signed.pd" TargetMode="External"/><Relationship Id="rId6" Type="http://schemas.openxmlformats.org/officeDocument/2006/relationships/hyperlink" Target="https://hscvsld.hatinh.gov.vn/sold/VBdi.nsf/str/72836BF5A9BDEFE8472585530017261C/$file/Cong%20van%20de%20nghibao%20cao%20giam%20ngheo.doc" TargetMode="External"/><Relationship Id="rId11" Type="http://schemas.openxmlformats.org/officeDocument/2006/relationships/hyperlink" Target="https://hscvsld.hatinh.gov.vn/sold/VBdi.nsf/str/EBAD63AF2939E90447258550002B0200/$file/B%C3%A1o%20c%C3%A1o%20k%E1%BA%BFt%20qu%E1%BA%A3%20gi%E1%BA%A3m%20ngh%C3%A8o%204%20th%C3%A1ng%20%C4%91%E1%BA%A7u%20n%C4%83m%202020(20.04.2020_14h54p37)_signed.pd" TargetMode="External"/><Relationship Id="rId5" Type="http://schemas.openxmlformats.org/officeDocument/2006/relationships/hyperlink" Target="https://hscvsld.hatinh.gov.vn/sold/VBdi.nsf/str/22E7573850000ED847258558002697E3/$file/BIEU%20MAU%20BC%20CTMTQG%20GI%E1%BA%A2M%20NGH%C3%88O%20chu%E1%BA%A9n.xl" TargetMode="External"/><Relationship Id="rId10" Type="http://schemas.openxmlformats.org/officeDocument/2006/relationships/hyperlink" Target="https://hscvsld.hatinh.gov.vn/sold/VBdi.nsf/str/EBAD63AF2939E90447258550002B0200/$file/T%E1%BB%95ng%20h%E1%BB%A3p%20k%E1%BA%BFt%20qu%E1%BA%A3%20r%C3%A0%20so%C3%A1t%20NQ179(20.4.2020).xls" TargetMode="External"/><Relationship Id="rId4" Type="http://schemas.openxmlformats.org/officeDocument/2006/relationships/hyperlink" Target="https://hscvsld.hatinh.gov.vn/sold/VBdi.nsf/str/22E7573850000ED847258558002697E3/$file/Bieu%20m%E1%BA%ABu%20a,%20b,%20c%20135%20gian%20doan%202016-2020%20chuan.xls" TargetMode="External"/><Relationship Id="rId9" Type="http://schemas.openxmlformats.org/officeDocument/2006/relationships/hyperlink" Target="https://hscvsld.hatinh.gov.vn/sold/VBdi.nsf/str/EBAD63AF2939E90447258550002B0200/$file/B%C3%A1o%20c%C3%A1o%20k%E1%BA%BFt%20qu%E1%BA%A3%20gi%E1%BA%A3m%20ngh%C3%A8o%204%20th%C3%A1ng%20%C4%91%E1%BA%A7u%20n%C4%83m%202020.doc"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314325" cy="171450"/>
    <xdr:sp macro="" textlink="">
      <xdr:nvSpPr>
        <xdr:cNvPr id="2" name="Shape 3" descr="https://hscvsld.hatinh.gov.vn/sold/VBdi.nsf/pdf.gif">
          <a:hlinkClick xmlns:r="http://schemas.openxmlformats.org/officeDocument/2006/relationships" r:id="rId1"/>
          <a:extLst>
            <a:ext uri="{FF2B5EF4-FFF2-40B4-BE49-F238E27FC236}">
              <a16:creationId xmlns:a16="http://schemas.microsoft.com/office/drawing/2014/main" id="{2298200F-BED8-47D7-AE3A-8F9B32DB6AB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 name="Shape 4" descr="https://hscvsld.hatinh.gov.vn/sold/VBdi.nsf/doc.gif">
          <a:hlinkClick xmlns:r="http://schemas.openxmlformats.org/officeDocument/2006/relationships" r:id="rId2"/>
          <a:extLst>
            <a:ext uri="{FF2B5EF4-FFF2-40B4-BE49-F238E27FC236}">
              <a16:creationId xmlns:a16="http://schemas.microsoft.com/office/drawing/2014/main" id="{A3D3F2B3-4F0C-4B5B-8CCC-56DC5050FC0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 name="Shape 5" descr="https://hscvsld.hatinh.gov.vn/sold/VBdi.nsf/xls.gif">
          <a:hlinkClick xmlns:r="http://schemas.openxmlformats.org/officeDocument/2006/relationships" r:id="rId3"/>
          <a:extLst>
            <a:ext uri="{FF2B5EF4-FFF2-40B4-BE49-F238E27FC236}">
              <a16:creationId xmlns:a16="http://schemas.microsoft.com/office/drawing/2014/main" id="{EB8946B4-E29A-40AB-BA2E-D519602177F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5" name="Shape 6" descr="https://hscvsld.hatinh.gov.vn/sold/VBdi.nsf/xls.gif">
          <a:hlinkClick xmlns:r="http://schemas.openxmlformats.org/officeDocument/2006/relationships" r:id="rId4"/>
          <a:extLst>
            <a:ext uri="{FF2B5EF4-FFF2-40B4-BE49-F238E27FC236}">
              <a16:creationId xmlns:a16="http://schemas.microsoft.com/office/drawing/2014/main" id="{626739E7-88D4-4AE1-9C4F-AF611A83587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6" name="Shape 7" descr="https://hscvsld.hatinh.gov.vn/sold/VBdi.nsf/xls.gif">
          <a:hlinkClick xmlns:r="http://schemas.openxmlformats.org/officeDocument/2006/relationships" r:id="rId5"/>
          <a:extLst>
            <a:ext uri="{FF2B5EF4-FFF2-40B4-BE49-F238E27FC236}">
              <a16:creationId xmlns:a16="http://schemas.microsoft.com/office/drawing/2014/main" id="{EC01945A-9510-4D27-B6B0-7FD0B4CD345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7" name="Shape 8" descr="https://hscvsld.hatinh.gov.vn/sold/VBdi.nsf/doc.gif">
          <a:hlinkClick xmlns:r="http://schemas.openxmlformats.org/officeDocument/2006/relationships" r:id="rId6"/>
          <a:extLst>
            <a:ext uri="{FF2B5EF4-FFF2-40B4-BE49-F238E27FC236}">
              <a16:creationId xmlns:a16="http://schemas.microsoft.com/office/drawing/2014/main" id="{4E89CCF1-4312-458C-BC12-D78D23A48F6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8" name="Shape 9" descr="https://hscvsld.hatinh.gov.vn/sold/VBdi.nsf/doc.gif">
          <a:hlinkClick xmlns:r="http://schemas.openxmlformats.org/officeDocument/2006/relationships" r:id="rId7"/>
          <a:extLst>
            <a:ext uri="{FF2B5EF4-FFF2-40B4-BE49-F238E27FC236}">
              <a16:creationId xmlns:a16="http://schemas.microsoft.com/office/drawing/2014/main" id="{F09580A2-38B4-4469-A4FA-4C8D9FE6FB0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 name="Shape 10" descr="https://hscvsld.hatinh.gov.vn/sold/VBdi.nsf/xls.gif">
          <a:hlinkClick xmlns:r="http://schemas.openxmlformats.org/officeDocument/2006/relationships" r:id="rId8"/>
          <a:extLst>
            <a:ext uri="{FF2B5EF4-FFF2-40B4-BE49-F238E27FC236}">
              <a16:creationId xmlns:a16="http://schemas.microsoft.com/office/drawing/2014/main" id="{89DF00D8-E57D-4045-9880-F59FBFFCFC6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0" name="Shape 11" descr="https://hscvsld.hatinh.gov.vn/sold/VBdi.nsf/star_grey.png">
          <a:extLst>
            <a:ext uri="{FF2B5EF4-FFF2-40B4-BE49-F238E27FC236}">
              <a16:creationId xmlns:a16="http://schemas.microsoft.com/office/drawing/2014/main" id="{811F30E7-2855-4D2E-B9E5-D2DD07361D91}"/>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 name="Shape 12" descr="https://hscvsld.hatinh.gov.vn/sold/VBdi.nsf/doc.gif">
          <a:hlinkClick xmlns:r="http://schemas.openxmlformats.org/officeDocument/2006/relationships" r:id="rId9"/>
          <a:extLst>
            <a:ext uri="{FF2B5EF4-FFF2-40B4-BE49-F238E27FC236}">
              <a16:creationId xmlns:a16="http://schemas.microsoft.com/office/drawing/2014/main" id="{49BF6582-31B1-48D5-BEDB-7FAA6D35D13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 name="Shape 13" descr="https://hscvsld.hatinh.gov.vn/sold/VBdi.nsf/xls.gif">
          <a:hlinkClick xmlns:r="http://schemas.openxmlformats.org/officeDocument/2006/relationships" r:id="rId10"/>
          <a:extLst>
            <a:ext uri="{FF2B5EF4-FFF2-40B4-BE49-F238E27FC236}">
              <a16:creationId xmlns:a16="http://schemas.microsoft.com/office/drawing/2014/main" id="{4495DA4A-B533-4C1B-B5A7-04C5D12F222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 name="Shape 14" descr="https://hscvsld.hatinh.gov.vn/sold/VBdi.nsf/pdf.gif">
          <a:hlinkClick xmlns:r="http://schemas.openxmlformats.org/officeDocument/2006/relationships" r:id="rId11"/>
          <a:extLst>
            <a:ext uri="{FF2B5EF4-FFF2-40B4-BE49-F238E27FC236}">
              <a16:creationId xmlns:a16="http://schemas.microsoft.com/office/drawing/2014/main" id="{C9A582BA-6178-4083-88D5-E23CD2983B0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 name="Shape 15" descr="https://hscvsld.hatinh.gov.vn/sold/VBdi.nsf/doc.gif">
          <a:hlinkClick xmlns:r="http://schemas.openxmlformats.org/officeDocument/2006/relationships" r:id="rId12"/>
          <a:extLst>
            <a:ext uri="{FF2B5EF4-FFF2-40B4-BE49-F238E27FC236}">
              <a16:creationId xmlns:a16="http://schemas.microsoft.com/office/drawing/2014/main" id="{BC82D054-0E1B-4D7F-A373-22A1D1E457C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 name="Shape 16" descr="https://hscvsld.hatinh.gov.vn/sold/VBdi.nsf/pdf.gif">
          <a:hlinkClick xmlns:r="http://schemas.openxmlformats.org/officeDocument/2006/relationships" r:id="rId13"/>
          <a:extLst>
            <a:ext uri="{FF2B5EF4-FFF2-40B4-BE49-F238E27FC236}">
              <a16:creationId xmlns:a16="http://schemas.microsoft.com/office/drawing/2014/main" id="{BD790E00-D440-4ABC-AC5F-9279AD06377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 name="Shape 3" descr="https://hscvsld.hatinh.gov.vn/sold/VBdi.nsf/pdf.gif">
          <a:hlinkClick xmlns:r="http://schemas.openxmlformats.org/officeDocument/2006/relationships" r:id="rId1"/>
          <a:extLst>
            <a:ext uri="{FF2B5EF4-FFF2-40B4-BE49-F238E27FC236}">
              <a16:creationId xmlns:a16="http://schemas.microsoft.com/office/drawing/2014/main" id="{28F3E2C7-282D-4056-A50A-7D3F9157FBF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 name="Shape 4" descr="https://hscvsld.hatinh.gov.vn/sold/VBdi.nsf/doc.gif">
          <a:hlinkClick xmlns:r="http://schemas.openxmlformats.org/officeDocument/2006/relationships" r:id="rId2"/>
          <a:extLst>
            <a:ext uri="{FF2B5EF4-FFF2-40B4-BE49-F238E27FC236}">
              <a16:creationId xmlns:a16="http://schemas.microsoft.com/office/drawing/2014/main" id="{E306FA01-79F7-43B8-904C-87548EDF1BD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8" name="Shape 11" descr="https://hscvsld.hatinh.gov.vn/sold/VBdi.nsf/star_grey.png">
          <a:extLst>
            <a:ext uri="{FF2B5EF4-FFF2-40B4-BE49-F238E27FC236}">
              <a16:creationId xmlns:a16="http://schemas.microsoft.com/office/drawing/2014/main" id="{FF2D3BC0-A48C-42F8-948F-2AF4D09E9190}"/>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9" name="Shape 5" descr="https://hscvsld.hatinh.gov.vn/sold/VBdi.nsf/xls.gif">
          <a:hlinkClick xmlns:r="http://schemas.openxmlformats.org/officeDocument/2006/relationships" r:id="rId3"/>
          <a:extLst>
            <a:ext uri="{FF2B5EF4-FFF2-40B4-BE49-F238E27FC236}">
              <a16:creationId xmlns:a16="http://schemas.microsoft.com/office/drawing/2014/main" id="{CCD950EA-A18F-4226-A17B-E2597C2864D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0" name="Shape 6" descr="https://hscvsld.hatinh.gov.vn/sold/VBdi.nsf/xls.gif">
          <a:hlinkClick xmlns:r="http://schemas.openxmlformats.org/officeDocument/2006/relationships" r:id="rId4"/>
          <a:extLst>
            <a:ext uri="{FF2B5EF4-FFF2-40B4-BE49-F238E27FC236}">
              <a16:creationId xmlns:a16="http://schemas.microsoft.com/office/drawing/2014/main" id="{02A932CA-8ED4-4A3F-946D-46A424DB3A6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1" name="Shape 7" descr="https://hscvsld.hatinh.gov.vn/sold/VBdi.nsf/xls.gif">
          <a:hlinkClick xmlns:r="http://schemas.openxmlformats.org/officeDocument/2006/relationships" r:id="rId5"/>
          <a:extLst>
            <a:ext uri="{FF2B5EF4-FFF2-40B4-BE49-F238E27FC236}">
              <a16:creationId xmlns:a16="http://schemas.microsoft.com/office/drawing/2014/main" id="{E49FE83A-43BF-4265-B315-8690C3ED570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2" name="Shape 11" descr="https://hscvsld.hatinh.gov.vn/sold/VBdi.nsf/star_grey.png">
          <a:extLst>
            <a:ext uri="{FF2B5EF4-FFF2-40B4-BE49-F238E27FC236}">
              <a16:creationId xmlns:a16="http://schemas.microsoft.com/office/drawing/2014/main" id="{8A09AF7E-0D3D-4300-9375-A395105FF943}"/>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3" name="Shape 8" descr="https://hscvsld.hatinh.gov.vn/sold/VBdi.nsf/doc.gif">
          <a:hlinkClick xmlns:r="http://schemas.openxmlformats.org/officeDocument/2006/relationships" r:id="rId6"/>
          <a:extLst>
            <a:ext uri="{FF2B5EF4-FFF2-40B4-BE49-F238E27FC236}">
              <a16:creationId xmlns:a16="http://schemas.microsoft.com/office/drawing/2014/main" id="{AF974C16-00A2-452D-8C32-89A98A45022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 name="Shape 9" descr="https://hscvsld.hatinh.gov.vn/sold/VBdi.nsf/doc.gif">
          <a:hlinkClick xmlns:r="http://schemas.openxmlformats.org/officeDocument/2006/relationships" r:id="rId7"/>
          <a:extLst>
            <a:ext uri="{FF2B5EF4-FFF2-40B4-BE49-F238E27FC236}">
              <a16:creationId xmlns:a16="http://schemas.microsoft.com/office/drawing/2014/main" id="{7B7B351D-0211-4AAE-9FE3-DD272C8505F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 name="Shape 10" descr="https://hscvsld.hatinh.gov.vn/sold/VBdi.nsf/xls.gif">
          <a:hlinkClick xmlns:r="http://schemas.openxmlformats.org/officeDocument/2006/relationships" r:id="rId8"/>
          <a:extLst>
            <a:ext uri="{FF2B5EF4-FFF2-40B4-BE49-F238E27FC236}">
              <a16:creationId xmlns:a16="http://schemas.microsoft.com/office/drawing/2014/main" id="{3CD14094-1348-4F96-8178-45C69EA0337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6" name="Shape 11" descr="https://hscvsld.hatinh.gov.vn/sold/VBdi.nsf/star_grey.png">
          <a:extLst>
            <a:ext uri="{FF2B5EF4-FFF2-40B4-BE49-F238E27FC236}">
              <a16:creationId xmlns:a16="http://schemas.microsoft.com/office/drawing/2014/main" id="{DD779512-D5C6-403B-8080-1C030A7B7C33}"/>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 name="Shape 12" descr="https://hscvsld.hatinh.gov.vn/sold/VBdi.nsf/doc.gif">
          <a:hlinkClick xmlns:r="http://schemas.openxmlformats.org/officeDocument/2006/relationships" r:id="rId9"/>
          <a:extLst>
            <a:ext uri="{FF2B5EF4-FFF2-40B4-BE49-F238E27FC236}">
              <a16:creationId xmlns:a16="http://schemas.microsoft.com/office/drawing/2014/main" id="{01D18853-489D-4D8F-AB81-70741E5A4CB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 name="Shape 13" descr="https://hscvsld.hatinh.gov.vn/sold/VBdi.nsf/xls.gif">
          <a:hlinkClick xmlns:r="http://schemas.openxmlformats.org/officeDocument/2006/relationships" r:id="rId10"/>
          <a:extLst>
            <a:ext uri="{FF2B5EF4-FFF2-40B4-BE49-F238E27FC236}">
              <a16:creationId xmlns:a16="http://schemas.microsoft.com/office/drawing/2014/main" id="{AEF0967F-085F-4C41-A84A-90A72F74B87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 name="Shape 14" descr="https://hscvsld.hatinh.gov.vn/sold/VBdi.nsf/pdf.gif">
          <a:hlinkClick xmlns:r="http://schemas.openxmlformats.org/officeDocument/2006/relationships" r:id="rId11"/>
          <a:extLst>
            <a:ext uri="{FF2B5EF4-FFF2-40B4-BE49-F238E27FC236}">
              <a16:creationId xmlns:a16="http://schemas.microsoft.com/office/drawing/2014/main" id="{479E9348-B7B9-4B7D-B9E5-069646BE702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 name="Shape 15" descr="https://hscvsld.hatinh.gov.vn/sold/VBdi.nsf/doc.gif">
          <a:hlinkClick xmlns:r="http://schemas.openxmlformats.org/officeDocument/2006/relationships" r:id="rId12"/>
          <a:extLst>
            <a:ext uri="{FF2B5EF4-FFF2-40B4-BE49-F238E27FC236}">
              <a16:creationId xmlns:a16="http://schemas.microsoft.com/office/drawing/2014/main" id="{26D0FFC6-8863-435A-A59A-ECCF3696443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 name="Shape 16" descr="https://hscvsld.hatinh.gov.vn/sold/VBdi.nsf/pdf.gif">
          <a:hlinkClick xmlns:r="http://schemas.openxmlformats.org/officeDocument/2006/relationships" r:id="rId13"/>
          <a:extLst>
            <a:ext uri="{FF2B5EF4-FFF2-40B4-BE49-F238E27FC236}">
              <a16:creationId xmlns:a16="http://schemas.microsoft.com/office/drawing/2014/main" id="{643DFDBE-E0E9-4795-830E-3E63C256362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2" name="Shape 3" descr="https://hscvsld.hatinh.gov.vn/sold/VBdi.nsf/pdf.gif">
          <a:hlinkClick xmlns:r="http://schemas.openxmlformats.org/officeDocument/2006/relationships" r:id="rId1"/>
          <a:extLst>
            <a:ext uri="{FF2B5EF4-FFF2-40B4-BE49-F238E27FC236}">
              <a16:creationId xmlns:a16="http://schemas.microsoft.com/office/drawing/2014/main" id="{56B936D9-E0BF-49A9-8A18-C0BACEB9EBC6}"/>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3" name="Shape 4" descr="https://hscvsld.hatinh.gov.vn/sold/VBdi.nsf/doc.gif">
          <a:hlinkClick xmlns:r="http://schemas.openxmlformats.org/officeDocument/2006/relationships" r:id="rId2"/>
          <a:extLst>
            <a:ext uri="{FF2B5EF4-FFF2-40B4-BE49-F238E27FC236}">
              <a16:creationId xmlns:a16="http://schemas.microsoft.com/office/drawing/2014/main" id="{0A369D7E-8490-467F-BE17-16B15B74D36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4" name="Shape 5" descr="https://hscvsld.hatinh.gov.vn/sold/VBdi.nsf/xls.gif">
          <a:hlinkClick xmlns:r="http://schemas.openxmlformats.org/officeDocument/2006/relationships" r:id="rId3"/>
          <a:extLst>
            <a:ext uri="{FF2B5EF4-FFF2-40B4-BE49-F238E27FC236}">
              <a16:creationId xmlns:a16="http://schemas.microsoft.com/office/drawing/2014/main" id="{59957459-2CEC-4795-BC7B-90961DD62AE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5" name="Shape 6" descr="https://hscvsld.hatinh.gov.vn/sold/VBdi.nsf/xls.gif">
          <a:hlinkClick xmlns:r="http://schemas.openxmlformats.org/officeDocument/2006/relationships" r:id="rId4"/>
          <a:extLst>
            <a:ext uri="{FF2B5EF4-FFF2-40B4-BE49-F238E27FC236}">
              <a16:creationId xmlns:a16="http://schemas.microsoft.com/office/drawing/2014/main" id="{C7BF1B85-7E44-499E-97BE-390CCB61DCB6}"/>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6" name="Shape 7" descr="https://hscvsld.hatinh.gov.vn/sold/VBdi.nsf/xls.gif">
          <a:hlinkClick xmlns:r="http://schemas.openxmlformats.org/officeDocument/2006/relationships" r:id="rId5"/>
          <a:extLst>
            <a:ext uri="{FF2B5EF4-FFF2-40B4-BE49-F238E27FC236}">
              <a16:creationId xmlns:a16="http://schemas.microsoft.com/office/drawing/2014/main" id="{35AF0F59-5922-4C5E-8142-8BF1370FC6C7}"/>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7" name="Shape 8" descr="https://hscvsld.hatinh.gov.vn/sold/VBdi.nsf/doc.gif">
          <a:hlinkClick xmlns:r="http://schemas.openxmlformats.org/officeDocument/2006/relationships" r:id="rId6"/>
          <a:extLst>
            <a:ext uri="{FF2B5EF4-FFF2-40B4-BE49-F238E27FC236}">
              <a16:creationId xmlns:a16="http://schemas.microsoft.com/office/drawing/2014/main" id="{9140C4C4-3008-4421-9A7C-CA41AE36FE7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8" name="Shape 9" descr="https://hscvsld.hatinh.gov.vn/sold/VBdi.nsf/doc.gif">
          <a:hlinkClick xmlns:r="http://schemas.openxmlformats.org/officeDocument/2006/relationships" r:id="rId7"/>
          <a:extLst>
            <a:ext uri="{FF2B5EF4-FFF2-40B4-BE49-F238E27FC236}">
              <a16:creationId xmlns:a16="http://schemas.microsoft.com/office/drawing/2014/main" id="{AC6E34E1-8430-4861-B745-3C0EC637E07D}"/>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39" name="Shape 10" descr="https://hscvsld.hatinh.gov.vn/sold/VBdi.nsf/xls.gif">
          <a:hlinkClick xmlns:r="http://schemas.openxmlformats.org/officeDocument/2006/relationships" r:id="rId8"/>
          <a:extLst>
            <a:ext uri="{FF2B5EF4-FFF2-40B4-BE49-F238E27FC236}">
              <a16:creationId xmlns:a16="http://schemas.microsoft.com/office/drawing/2014/main" id="{F9975A37-97DE-42A9-9E44-F9CA9BC79B63}"/>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40" name="Shape 11" descr="https://hscvsld.hatinh.gov.vn/sold/VBdi.nsf/star_grey.png">
          <a:extLst>
            <a:ext uri="{FF2B5EF4-FFF2-40B4-BE49-F238E27FC236}">
              <a16:creationId xmlns:a16="http://schemas.microsoft.com/office/drawing/2014/main" id="{B8880005-6E09-4F0B-8DBF-74620B73C391}"/>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1" name="Shape 12" descr="https://hscvsld.hatinh.gov.vn/sold/VBdi.nsf/doc.gif">
          <a:hlinkClick xmlns:r="http://schemas.openxmlformats.org/officeDocument/2006/relationships" r:id="rId9"/>
          <a:extLst>
            <a:ext uri="{FF2B5EF4-FFF2-40B4-BE49-F238E27FC236}">
              <a16:creationId xmlns:a16="http://schemas.microsoft.com/office/drawing/2014/main" id="{C99D66B8-E4FA-411F-A9C6-FB335A4BE02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2" name="Shape 13" descr="https://hscvsld.hatinh.gov.vn/sold/VBdi.nsf/xls.gif">
          <a:hlinkClick xmlns:r="http://schemas.openxmlformats.org/officeDocument/2006/relationships" r:id="rId10"/>
          <a:extLst>
            <a:ext uri="{FF2B5EF4-FFF2-40B4-BE49-F238E27FC236}">
              <a16:creationId xmlns:a16="http://schemas.microsoft.com/office/drawing/2014/main" id="{FF8A87D3-59A7-4024-8561-C89A8F579DE6}"/>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3" name="Shape 14" descr="https://hscvsld.hatinh.gov.vn/sold/VBdi.nsf/pdf.gif">
          <a:hlinkClick xmlns:r="http://schemas.openxmlformats.org/officeDocument/2006/relationships" r:id="rId11"/>
          <a:extLst>
            <a:ext uri="{FF2B5EF4-FFF2-40B4-BE49-F238E27FC236}">
              <a16:creationId xmlns:a16="http://schemas.microsoft.com/office/drawing/2014/main" id="{5E76EC20-51D3-4D64-881C-CCAB7CE100C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4" name="Shape 15" descr="https://hscvsld.hatinh.gov.vn/sold/VBdi.nsf/doc.gif">
          <a:hlinkClick xmlns:r="http://schemas.openxmlformats.org/officeDocument/2006/relationships" r:id="rId12"/>
          <a:extLst>
            <a:ext uri="{FF2B5EF4-FFF2-40B4-BE49-F238E27FC236}">
              <a16:creationId xmlns:a16="http://schemas.microsoft.com/office/drawing/2014/main" id="{6B1D5A96-BA54-4ECB-A0E4-3BD3AA236AE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5" name="Shape 16" descr="https://hscvsld.hatinh.gov.vn/sold/VBdi.nsf/pdf.gif">
          <a:hlinkClick xmlns:r="http://schemas.openxmlformats.org/officeDocument/2006/relationships" r:id="rId13"/>
          <a:extLst>
            <a:ext uri="{FF2B5EF4-FFF2-40B4-BE49-F238E27FC236}">
              <a16:creationId xmlns:a16="http://schemas.microsoft.com/office/drawing/2014/main" id="{4F4A79FA-C211-403F-BE71-277F044FD537}"/>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6" name="Shape 3" descr="https://hscvsld.hatinh.gov.vn/sold/VBdi.nsf/pdf.gif">
          <a:hlinkClick xmlns:r="http://schemas.openxmlformats.org/officeDocument/2006/relationships" r:id="rId1"/>
          <a:extLst>
            <a:ext uri="{FF2B5EF4-FFF2-40B4-BE49-F238E27FC236}">
              <a16:creationId xmlns:a16="http://schemas.microsoft.com/office/drawing/2014/main" id="{523779CD-B694-425B-A2CA-D8AC0ACAAA2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7" name="Shape 4" descr="https://hscvsld.hatinh.gov.vn/sold/VBdi.nsf/doc.gif">
          <a:hlinkClick xmlns:r="http://schemas.openxmlformats.org/officeDocument/2006/relationships" r:id="rId2"/>
          <a:extLst>
            <a:ext uri="{FF2B5EF4-FFF2-40B4-BE49-F238E27FC236}">
              <a16:creationId xmlns:a16="http://schemas.microsoft.com/office/drawing/2014/main" id="{D31AB17E-CF5E-4650-93F3-99EEA7A35D6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48" name="Shape 11" descr="https://hscvsld.hatinh.gov.vn/sold/VBdi.nsf/star_grey.png">
          <a:extLst>
            <a:ext uri="{FF2B5EF4-FFF2-40B4-BE49-F238E27FC236}">
              <a16:creationId xmlns:a16="http://schemas.microsoft.com/office/drawing/2014/main" id="{C6ACF827-955A-46F7-B879-759CD95F495D}"/>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49" name="Shape 5" descr="https://hscvsld.hatinh.gov.vn/sold/VBdi.nsf/xls.gif">
          <a:hlinkClick xmlns:r="http://schemas.openxmlformats.org/officeDocument/2006/relationships" r:id="rId3"/>
          <a:extLst>
            <a:ext uri="{FF2B5EF4-FFF2-40B4-BE49-F238E27FC236}">
              <a16:creationId xmlns:a16="http://schemas.microsoft.com/office/drawing/2014/main" id="{C9616A17-71AA-45BE-98B1-671B7025ACDE}"/>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0" name="Shape 6" descr="https://hscvsld.hatinh.gov.vn/sold/VBdi.nsf/xls.gif">
          <a:hlinkClick xmlns:r="http://schemas.openxmlformats.org/officeDocument/2006/relationships" r:id="rId4"/>
          <a:extLst>
            <a:ext uri="{FF2B5EF4-FFF2-40B4-BE49-F238E27FC236}">
              <a16:creationId xmlns:a16="http://schemas.microsoft.com/office/drawing/2014/main" id="{06637564-15FC-4A57-B30C-025ED01ABF34}"/>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1" name="Shape 7" descr="https://hscvsld.hatinh.gov.vn/sold/VBdi.nsf/xls.gif">
          <a:hlinkClick xmlns:r="http://schemas.openxmlformats.org/officeDocument/2006/relationships" r:id="rId5"/>
          <a:extLst>
            <a:ext uri="{FF2B5EF4-FFF2-40B4-BE49-F238E27FC236}">
              <a16:creationId xmlns:a16="http://schemas.microsoft.com/office/drawing/2014/main" id="{7FD81DBC-1258-4E5B-8209-76669312936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52" name="Shape 11" descr="https://hscvsld.hatinh.gov.vn/sold/VBdi.nsf/star_grey.png">
          <a:extLst>
            <a:ext uri="{FF2B5EF4-FFF2-40B4-BE49-F238E27FC236}">
              <a16:creationId xmlns:a16="http://schemas.microsoft.com/office/drawing/2014/main" id="{BBE09963-3002-4084-A20B-ADBA640DBDB6}"/>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3" name="Shape 8" descr="https://hscvsld.hatinh.gov.vn/sold/VBdi.nsf/doc.gif">
          <a:hlinkClick xmlns:r="http://schemas.openxmlformats.org/officeDocument/2006/relationships" r:id="rId6"/>
          <a:extLst>
            <a:ext uri="{FF2B5EF4-FFF2-40B4-BE49-F238E27FC236}">
              <a16:creationId xmlns:a16="http://schemas.microsoft.com/office/drawing/2014/main" id="{09CB8489-3D0F-4083-9C7E-DDACF12BDF1C}"/>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4" name="Shape 9" descr="https://hscvsld.hatinh.gov.vn/sold/VBdi.nsf/doc.gif">
          <a:hlinkClick xmlns:r="http://schemas.openxmlformats.org/officeDocument/2006/relationships" r:id="rId7"/>
          <a:extLst>
            <a:ext uri="{FF2B5EF4-FFF2-40B4-BE49-F238E27FC236}">
              <a16:creationId xmlns:a16="http://schemas.microsoft.com/office/drawing/2014/main" id="{9F245F9C-7E67-4B89-9826-CB63A0C0D57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5" name="Shape 10" descr="https://hscvsld.hatinh.gov.vn/sold/VBdi.nsf/xls.gif">
          <a:hlinkClick xmlns:r="http://schemas.openxmlformats.org/officeDocument/2006/relationships" r:id="rId8"/>
          <a:extLst>
            <a:ext uri="{FF2B5EF4-FFF2-40B4-BE49-F238E27FC236}">
              <a16:creationId xmlns:a16="http://schemas.microsoft.com/office/drawing/2014/main" id="{6A4F4577-CC09-4694-AAD1-151BE7DE57E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56" name="Shape 11" descr="https://hscvsld.hatinh.gov.vn/sold/VBdi.nsf/star_grey.png">
          <a:extLst>
            <a:ext uri="{FF2B5EF4-FFF2-40B4-BE49-F238E27FC236}">
              <a16:creationId xmlns:a16="http://schemas.microsoft.com/office/drawing/2014/main" id="{B056B422-CC68-4A64-92FF-45908600DBE3}"/>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7" name="Shape 12" descr="https://hscvsld.hatinh.gov.vn/sold/VBdi.nsf/doc.gif">
          <a:hlinkClick xmlns:r="http://schemas.openxmlformats.org/officeDocument/2006/relationships" r:id="rId9"/>
          <a:extLst>
            <a:ext uri="{FF2B5EF4-FFF2-40B4-BE49-F238E27FC236}">
              <a16:creationId xmlns:a16="http://schemas.microsoft.com/office/drawing/2014/main" id="{9B2E054B-2B7F-4190-ADBD-2CE92DAD02E2}"/>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8" name="Shape 13" descr="https://hscvsld.hatinh.gov.vn/sold/VBdi.nsf/xls.gif">
          <a:hlinkClick xmlns:r="http://schemas.openxmlformats.org/officeDocument/2006/relationships" r:id="rId10"/>
          <a:extLst>
            <a:ext uri="{FF2B5EF4-FFF2-40B4-BE49-F238E27FC236}">
              <a16:creationId xmlns:a16="http://schemas.microsoft.com/office/drawing/2014/main" id="{B8E3B7DC-1E84-46BB-9779-F835734893AC}"/>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59" name="Shape 14" descr="https://hscvsld.hatinh.gov.vn/sold/VBdi.nsf/pdf.gif">
          <a:hlinkClick xmlns:r="http://schemas.openxmlformats.org/officeDocument/2006/relationships" r:id="rId11"/>
          <a:extLst>
            <a:ext uri="{FF2B5EF4-FFF2-40B4-BE49-F238E27FC236}">
              <a16:creationId xmlns:a16="http://schemas.microsoft.com/office/drawing/2014/main" id="{1F898740-D53D-4418-80F5-B541C0A79D1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0" name="Shape 15" descr="https://hscvsld.hatinh.gov.vn/sold/VBdi.nsf/doc.gif">
          <a:hlinkClick xmlns:r="http://schemas.openxmlformats.org/officeDocument/2006/relationships" r:id="rId12"/>
          <a:extLst>
            <a:ext uri="{FF2B5EF4-FFF2-40B4-BE49-F238E27FC236}">
              <a16:creationId xmlns:a16="http://schemas.microsoft.com/office/drawing/2014/main" id="{9A73D6D3-7F5D-4760-8626-2DC6C5300FE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1" name="Shape 16" descr="https://hscvsld.hatinh.gov.vn/sold/VBdi.nsf/pdf.gif">
          <a:hlinkClick xmlns:r="http://schemas.openxmlformats.org/officeDocument/2006/relationships" r:id="rId13"/>
          <a:extLst>
            <a:ext uri="{FF2B5EF4-FFF2-40B4-BE49-F238E27FC236}">
              <a16:creationId xmlns:a16="http://schemas.microsoft.com/office/drawing/2014/main" id="{607072CD-692C-4C1D-B813-F56359FF650F}"/>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2" name="Shape 3" descr="https://hscvsld.hatinh.gov.vn/sold/VBdi.nsf/pdf.gif">
          <a:hlinkClick xmlns:r="http://schemas.openxmlformats.org/officeDocument/2006/relationships" r:id="rId1"/>
          <a:extLst>
            <a:ext uri="{FF2B5EF4-FFF2-40B4-BE49-F238E27FC236}">
              <a16:creationId xmlns:a16="http://schemas.microsoft.com/office/drawing/2014/main" id="{B630D86D-F433-4EA3-8F72-E0BA2891063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3" name="Shape 4" descr="https://hscvsld.hatinh.gov.vn/sold/VBdi.nsf/doc.gif">
          <a:hlinkClick xmlns:r="http://schemas.openxmlformats.org/officeDocument/2006/relationships" r:id="rId2"/>
          <a:extLst>
            <a:ext uri="{FF2B5EF4-FFF2-40B4-BE49-F238E27FC236}">
              <a16:creationId xmlns:a16="http://schemas.microsoft.com/office/drawing/2014/main" id="{37B65051-05F4-4FFA-84F2-B66E92C5E9C2}"/>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4" name="Shape 5" descr="https://hscvsld.hatinh.gov.vn/sold/VBdi.nsf/xls.gif">
          <a:hlinkClick xmlns:r="http://schemas.openxmlformats.org/officeDocument/2006/relationships" r:id="rId3"/>
          <a:extLst>
            <a:ext uri="{FF2B5EF4-FFF2-40B4-BE49-F238E27FC236}">
              <a16:creationId xmlns:a16="http://schemas.microsoft.com/office/drawing/2014/main" id="{59C26306-7F4D-410C-A500-9DBD9A7B0E3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5" name="Shape 6" descr="https://hscvsld.hatinh.gov.vn/sold/VBdi.nsf/xls.gif">
          <a:hlinkClick xmlns:r="http://schemas.openxmlformats.org/officeDocument/2006/relationships" r:id="rId4"/>
          <a:extLst>
            <a:ext uri="{FF2B5EF4-FFF2-40B4-BE49-F238E27FC236}">
              <a16:creationId xmlns:a16="http://schemas.microsoft.com/office/drawing/2014/main" id="{F1253ADD-EDF1-4B66-82A0-843EF6BB31D4}"/>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6" name="Shape 7" descr="https://hscvsld.hatinh.gov.vn/sold/VBdi.nsf/xls.gif">
          <a:hlinkClick xmlns:r="http://schemas.openxmlformats.org/officeDocument/2006/relationships" r:id="rId5"/>
          <a:extLst>
            <a:ext uri="{FF2B5EF4-FFF2-40B4-BE49-F238E27FC236}">
              <a16:creationId xmlns:a16="http://schemas.microsoft.com/office/drawing/2014/main" id="{DC14724C-F203-4BA6-8926-798DC133AC6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7" name="Shape 8" descr="https://hscvsld.hatinh.gov.vn/sold/VBdi.nsf/doc.gif">
          <a:hlinkClick xmlns:r="http://schemas.openxmlformats.org/officeDocument/2006/relationships" r:id="rId6"/>
          <a:extLst>
            <a:ext uri="{FF2B5EF4-FFF2-40B4-BE49-F238E27FC236}">
              <a16:creationId xmlns:a16="http://schemas.microsoft.com/office/drawing/2014/main" id="{71889681-9B10-4E07-BA44-69715868247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8" name="Shape 9" descr="https://hscvsld.hatinh.gov.vn/sold/VBdi.nsf/doc.gif">
          <a:hlinkClick xmlns:r="http://schemas.openxmlformats.org/officeDocument/2006/relationships" r:id="rId7"/>
          <a:extLst>
            <a:ext uri="{FF2B5EF4-FFF2-40B4-BE49-F238E27FC236}">
              <a16:creationId xmlns:a16="http://schemas.microsoft.com/office/drawing/2014/main" id="{5E81BE40-114F-4381-BFE4-A4F24956AAB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69" name="Shape 10" descr="https://hscvsld.hatinh.gov.vn/sold/VBdi.nsf/xls.gif">
          <a:hlinkClick xmlns:r="http://schemas.openxmlformats.org/officeDocument/2006/relationships" r:id="rId8"/>
          <a:extLst>
            <a:ext uri="{FF2B5EF4-FFF2-40B4-BE49-F238E27FC236}">
              <a16:creationId xmlns:a16="http://schemas.microsoft.com/office/drawing/2014/main" id="{FF793A87-A3A1-463F-A686-4BB64F06B289}"/>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70" name="Shape 11" descr="https://hscvsld.hatinh.gov.vn/sold/VBdi.nsf/star_grey.png">
          <a:extLst>
            <a:ext uri="{FF2B5EF4-FFF2-40B4-BE49-F238E27FC236}">
              <a16:creationId xmlns:a16="http://schemas.microsoft.com/office/drawing/2014/main" id="{D484BC55-0089-4BC7-96BA-F1F913165DC9}"/>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1" name="Shape 12" descr="https://hscvsld.hatinh.gov.vn/sold/VBdi.nsf/doc.gif">
          <a:hlinkClick xmlns:r="http://schemas.openxmlformats.org/officeDocument/2006/relationships" r:id="rId9"/>
          <a:extLst>
            <a:ext uri="{FF2B5EF4-FFF2-40B4-BE49-F238E27FC236}">
              <a16:creationId xmlns:a16="http://schemas.microsoft.com/office/drawing/2014/main" id="{E8E0F4EA-8D4C-43A6-B78B-A7B445FA76CD}"/>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2" name="Shape 13" descr="https://hscvsld.hatinh.gov.vn/sold/VBdi.nsf/xls.gif">
          <a:hlinkClick xmlns:r="http://schemas.openxmlformats.org/officeDocument/2006/relationships" r:id="rId10"/>
          <a:extLst>
            <a:ext uri="{FF2B5EF4-FFF2-40B4-BE49-F238E27FC236}">
              <a16:creationId xmlns:a16="http://schemas.microsoft.com/office/drawing/2014/main" id="{3F858B34-509A-4AF7-B9A8-8B0457C7866D}"/>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3" name="Shape 14" descr="https://hscvsld.hatinh.gov.vn/sold/VBdi.nsf/pdf.gif">
          <a:hlinkClick xmlns:r="http://schemas.openxmlformats.org/officeDocument/2006/relationships" r:id="rId11"/>
          <a:extLst>
            <a:ext uri="{FF2B5EF4-FFF2-40B4-BE49-F238E27FC236}">
              <a16:creationId xmlns:a16="http://schemas.microsoft.com/office/drawing/2014/main" id="{40405CC0-944B-420B-867E-D965CBFA2F0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4" name="Shape 15" descr="https://hscvsld.hatinh.gov.vn/sold/VBdi.nsf/doc.gif">
          <a:hlinkClick xmlns:r="http://schemas.openxmlformats.org/officeDocument/2006/relationships" r:id="rId12"/>
          <a:extLst>
            <a:ext uri="{FF2B5EF4-FFF2-40B4-BE49-F238E27FC236}">
              <a16:creationId xmlns:a16="http://schemas.microsoft.com/office/drawing/2014/main" id="{F577ABD2-9F75-4F86-9974-FC3FC12D9AF6}"/>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5" name="Shape 16" descr="https://hscvsld.hatinh.gov.vn/sold/VBdi.nsf/pdf.gif">
          <a:hlinkClick xmlns:r="http://schemas.openxmlformats.org/officeDocument/2006/relationships" r:id="rId13"/>
          <a:extLst>
            <a:ext uri="{FF2B5EF4-FFF2-40B4-BE49-F238E27FC236}">
              <a16:creationId xmlns:a16="http://schemas.microsoft.com/office/drawing/2014/main" id="{0D990BAE-3332-4369-B7D3-602DEC978642}"/>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6" name="Shape 3" descr="https://hscvsld.hatinh.gov.vn/sold/VBdi.nsf/pdf.gif">
          <a:hlinkClick xmlns:r="http://schemas.openxmlformats.org/officeDocument/2006/relationships" r:id="rId1"/>
          <a:extLst>
            <a:ext uri="{FF2B5EF4-FFF2-40B4-BE49-F238E27FC236}">
              <a16:creationId xmlns:a16="http://schemas.microsoft.com/office/drawing/2014/main" id="{D611C539-CD62-46BB-95D4-F39743FEF9F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7" name="Shape 4" descr="https://hscvsld.hatinh.gov.vn/sold/VBdi.nsf/doc.gif">
          <a:hlinkClick xmlns:r="http://schemas.openxmlformats.org/officeDocument/2006/relationships" r:id="rId2"/>
          <a:extLst>
            <a:ext uri="{FF2B5EF4-FFF2-40B4-BE49-F238E27FC236}">
              <a16:creationId xmlns:a16="http://schemas.microsoft.com/office/drawing/2014/main" id="{0309DD64-F93D-44A4-A522-22DEF0EC7776}"/>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78" name="Shape 11" descr="https://hscvsld.hatinh.gov.vn/sold/VBdi.nsf/star_grey.png">
          <a:extLst>
            <a:ext uri="{FF2B5EF4-FFF2-40B4-BE49-F238E27FC236}">
              <a16:creationId xmlns:a16="http://schemas.microsoft.com/office/drawing/2014/main" id="{DEB9A1BB-9C67-43CD-98E8-5B45E7DEA81F}"/>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79" name="Shape 5" descr="https://hscvsld.hatinh.gov.vn/sold/VBdi.nsf/xls.gif">
          <a:hlinkClick xmlns:r="http://schemas.openxmlformats.org/officeDocument/2006/relationships" r:id="rId3"/>
          <a:extLst>
            <a:ext uri="{FF2B5EF4-FFF2-40B4-BE49-F238E27FC236}">
              <a16:creationId xmlns:a16="http://schemas.microsoft.com/office/drawing/2014/main" id="{B6906353-FD90-4FB6-9CFE-09D43D2AED0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0" name="Shape 6" descr="https://hscvsld.hatinh.gov.vn/sold/VBdi.nsf/xls.gif">
          <a:hlinkClick xmlns:r="http://schemas.openxmlformats.org/officeDocument/2006/relationships" r:id="rId4"/>
          <a:extLst>
            <a:ext uri="{FF2B5EF4-FFF2-40B4-BE49-F238E27FC236}">
              <a16:creationId xmlns:a16="http://schemas.microsoft.com/office/drawing/2014/main" id="{71E8CB0D-52F5-4D53-9B22-DA172FCB5523}"/>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1" name="Shape 7" descr="https://hscvsld.hatinh.gov.vn/sold/VBdi.nsf/xls.gif">
          <a:hlinkClick xmlns:r="http://schemas.openxmlformats.org/officeDocument/2006/relationships" r:id="rId5"/>
          <a:extLst>
            <a:ext uri="{FF2B5EF4-FFF2-40B4-BE49-F238E27FC236}">
              <a16:creationId xmlns:a16="http://schemas.microsoft.com/office/drawing/2014/main" id="{7D14C8EF-3A96-4F73-8769-5D78C17A726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82" name="Shape 11" descr="https://hscvsld.hatinh.gov.vn/sold/VBdi.nsf/star_grey.png">
          <a:extLst>
            <a:ext uri="{FF2B5EF4-FFF2-40B4-BE49-F238E27FC236}">
              <a16:creationId xmlns:a16="http://schemas.microsoft.com/office/drawing/2014/main" id="{28263595-3666-4D24-B37A-65326E481DFB}"/>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3" name="Shape 8" descr="https://hscvsld.hatinh.gov.vn/sold/VBdi.nsf/doc.gif">
          <a:hlinkClick xmlns:r="http://schemas.openxmlformats.org/officeDocument/2006/relationships" r:id="rId6"/>
          <a:extLst>
            <a:ext uri="{FF2B5EF4-FFF2-40B4-BE49-F238E27FC236}">
              <a16:creationId xmlns:a16="http://schemas.microsoft.com/office/drawing/2014/main" id="{91A91A80-FA41-4D83-8DF4-BC7555EA1C8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4" name="Shape 9" descr="https://hscvsld.hatinh.gov.vn/sold/VBdi.nsf/doc.gif">
          <a:hlinkClick xmlns:r="http://schemas.openxmlformats.org/officeDocument/2006/relationships" r:id="rId7"/>
          <a:extLst>
            <a:ext uri="{FF2B5EF4-FFF2-40B4-BE49-F238E27FC236}">
              <a16:creationId xmlns:a16="http://schemas.microsoft.com/office/drawing/2014/main" id="{FAFD4FDA-0BE4-43FF-9C09-2E9F4911346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5" name="Shape 10" descr="https://hscvsld.hatinh.gov.vn/sold/VBdi.nsf/xls.gif">
          <a:hlinkClick xmlns:r="http://schemas.openxmlformats.org/officeDocument/2006/relationships" r:id="rId8"/>
          <a:extLst>
            <a:ext uri="{FF2B5EF4-FFF2-40B4-BE49-F238E27FC236}">
              <a16:creationId xmlns:a16="http://schemas.microsoft.com/office/drawing/2014/main" id="{EA105C28-138E-485A-B465-908C7027EBA2}"/>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6" name="Shape 12" descr="https://hscvsld.hatinh.gov.vn/sold/VBdi.nsf/doc.gif">
          <a:hlinkClick xmlns:r="http://schemas.openxmlformats.org/officeDocument/2006/relationships" r:id="rId9"/>
          <a:extLst>
            <a:ext uri="{FF2B5EF4-FFF2-40B4-BE49-F238E27FC236}">
              <a16:creationId xmlns:a16="http://schemas.microsoft.com/office/drawing/2014/main" id="{EDA7F657-A11C-44D9-A123-9CD121736468}"/>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7" name="Shape 13" descr="https://hscvsld.hatinh.gov.vn/sold/VBdi.nsf/xls.gif">
          <a:hlinkClick xmlns:r="http://schemas.openxmlformats.org/officeDocument/2006/relationships" r:id="rId10"/>
          <a:extLst>
            <a:ext uri="{FF2B5EF4-FFF2-40B4-BE49-F238E27FC236}">
              <a16:creationId xmlns:a16="http://schemas.microsoft.com/office/drawing/2014/main" id="{530FD2D4-0152-413F-B6AC-B1784CCC50E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8" name="Shape 14" descr="https://hscvsld.hatinh.gov.vn/sold/VBdi.nsf/pdf.gif">
          <a:hlinkClick xmlns:r="http://schemas.openxmlformats.org/officeDocument/2006/relationships" r:id="rId11"/>
          <a:extLst>
            <a:ext uri="{FF2B5EF4-FFF2-40B4-BE49-F238E27FC236}">
              <a16:creationId xmlns:a16="http://schemas.microsoft.com/office/drawing/2014/main" id="{4B2C7695-203D-469C-9F91-476A0C3FEF5D}"/>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89" name="Shape 15" descr="https://hscvsld.hatinh.gov.vn/sold/VBdi.nsf/doc.gif">
          <a:hlinkClick xmlns:r="http://schemas.openxmlformats.org/officeDocument/2006/relationships" r:id="rId12"/>
          <a:extLst>
            <a:ext uri="{FF2B5EF4-FFF2-40B4-BE49-F238E27FC236}">
              <a16:creationId xmlns:a16="http://schemas.microsoft.com/office/drawing/2014/main" id="{9E92E464-F3B6-4A8D-9EBB-6A3816758B6F}"/>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90" name="Shape 16" descr="https://hscvsld.hatinh.gov.vn/sold/VBdi.nsf/pdf.gif">
          <a:hlinkClick xmlns:r="http://schemas.openxmlformats.org/officeDocument/2006/relationships" r:id="rId13"/>
          <a:extLst>
            <a:ext uri="{FF2B5EF4-FFF2-40B4-BE49-F238E27FC236}">
              <a16:creationId xmlns:a16="http://schemas.microsoft.com/office/drawing/2014/main" id="{5849F1B5-DB26-4C25-8865-0BF5E1942DFC}"/>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1" name="Shape 3" descr="https://hscvsld.hatinh.gov.vn/sold/VBdi.nsf/pdf.gif">
          <a:hlinkClick xmlns:r="http://schemas.openxmlformats.org/officeDocument/2006/relationships" r:id="rId1"/>
          <a:extLst>
            <a:ext uri="{FF2B5EF4-FFF2-40B4-BE49-F238E27FC236}">
              <a16:creationId xmlns:a16="http://schemas.microsoft.com/office/drawing/2014/main" id="{8B2CB160-5BA4-499D-9484-BCCDABD5ED6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2" name="Shape 4" descr="https://hscvsld.hatinh.gov.vn/sold/VBdi.nsf/doc.gif">
          <a:hlinkClick xmlns:r="http://schemas.openxmlformats.org/officeDocument/2006/relationships" r:id="rId2"/>
          <a:extLst>
            <a:ext uri="{FF2B5EF4-FFF2-40B4-BE49-F238E27FC236}">
              <a16:creationId xmlns:a16="http://schemas.microsoft.com/office/drawing/2014/main" id="{629181A4-4737-4C8C-8A9E-295AF339108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3" name="Shape 5" descr="https://hscvsld.hatinh.gov.vn/sold/VBdi.nsf/xls.gif">
          <a:hlinkClick xmlns:r="http://schemas.openxmlformats.org/officeDocument/2006/relationships" r:id="rId3"/>
          <a:extLst>
            <a:ext uri="{FF2B5EF4-FFF2-40B4-BE49-F238E27FC236}">
              <a16:creationId xmlns:a16="http://schemas.microsoft.com/office/drawing/2014/main" id="{6AEF15F8-CB8F-40A6-A029-D0AFCF44BE5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4" name="Shape 6" descr="https://hscvsld.hatinh.gov.vn/sold/VBdi.nsf/xls.gif">
          <a:hlinkClick xmlns:r="http://schemas.openxmlformats.org/officeDocument/2006/relationships" r:id="rId4"/>
          <a:extLst>
            <a:ext uri="{FF2B5EF4-FFF2-40B4-BE49-F238E27FC236}">
              <a16:creationId xmlns:a16="http://schemas.microsoft.com/office/drawing/2014/main" id="{5F069754-AA77-47EF-9D4C-3E853DC658F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5" name="Shape 7" descr="https://hscvsld.hatinh.gov.vn/sold/VBdi.nsf/xls.gif">
          <a:hlinkClick xmlns:r="http://schemas.openxmlformats.org/officeDocument/2006/relationships" r:id="rId5"/>
          <a:extLst>
            <a:ext uri="{FF2B5EF4-FFF2-40B4-BE49-F238E27FC236}">
              <a16:creationId xmlns:a16="http://schemas.microsoft.com/office/drawing/2014/main" id="{A5337101-5C3F-4928-BC46-36E10F95A10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6" name="Shape 8" descr="https://hscvsld.hatinh.gov.vn/sold/VBdi.nsf/doc.gif">
          <a:hlinkClick xmlns:r="http://schemas.openxmlformats.org/officeDocument/2006/relationships" r:id="rId6"/>
          <a:extLst>
            <a:ext uri="{FF2B5EF4-FFF2-40B4-BE49-F238E27FC236}">
              <a16:creationId xmlns:a16="http://schemas.microsoft.com/office/drawing/2014/main" id="{D0D2E6E0-0534-489E-A856-C99692EEA51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7" name="Shape 9" descr="https://hscvsld.hatinh.gov.vn/sold/VBdi.nsf/doc.gif">
          <a:hlinkClick xmlns:r="http://schemas.openxmlformats.org/officeDocument/2006/relationships" r:id="rId7"/>
          <a:extLst>
            <a:ext uri="{FF2B5EF4-FFF2-40B4-BE49-F238E27FC236}">
              <a16:creationId xmlns:a16="http://schemas.microsoft.com/office/drawing/2014/main" id="{F7F04D5A-6E7A-4C13-8210-5392E762FD6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98" name="Shape 10" descr="https://hscvsld.hatinh.gov.vn/sold/VBdi.nsf/xls.gif">
          <a:hlinkClick xmlns:r="http://schemas.openxmlformats.org/officeDocument/2006/relationships" r:id="rId8"/>
          <a:extLst>
            <a:ext uri="{FF2B5EF4-FFF2-40B4-BE49-F238E27FC236}">
              <a16:creationId xmlns:a16="http://schemas.microsoft.com/office/drawing/2014/main" id="{C5C9607A-D23F-4B25-BE9A-8C613A3A2BA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99" name="Shape 11" descr="https://hscvsld.hatinh.gov.vn/sold/VBdi.nsf/star_grey.png">
          <a:extLst>
            <a:ext uri="{FF2B5EF4-FFF2-40B4-BE49-F238E27FC236}">
              <a16:creationId xmlns:a16="http://schemas.microsoft.com/office/drawing/2014/main" id="{1EA19963-D0B2-4E94-8A47-E8D5731C3A94}"/>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0" name="Shape 12" descr="https://hscvsld.hatinh.gov.vn/sold/VBdi.nsf/doc.gif">
          <a:hlinkClick xmlns:r="http://schemas.openxmlformats.org/officeDocument/2006/relationships" r:id="rId9"/>
          <a:extLst>
            <a:ext uri="{FF2B5EF4-FFF2-40B4-BE49-F238E27FC236}">
              <a16:creationId xmlns:a16="http://schemas.microsoft.com/office/drawing/2014/main" id="{302FFCA4-4807-4B56-AB39-3EF0DCE7940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1" name="Shape 13" descr="https://hscvsld.hatinh.gov.vn/sold/VBdi.nsf/xls.gif">
          <a:hlinkClick xmlns:r="http://schemas.openxmlformats.org/officeDocument/2006/relationships" r:id="rId10"/>
          <a:extLst>
            <a:ext uri="{FF2B5EF4-FFF2-40B4-BE49-F238E27FC236}">
              <a16:creationId xmlns:a16="http://schemas.microsoft.com/office/drawing/2014/main" id="{128BD0B4-4877-4E7C-AD69-A99A49BC1F2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2" name="Shape 14" descr="https://hscvsld.hatinh.gov.vn/sold/VBdi.nsf/pdf.gif">
          <a:hlinkClick xmlns:r="http://schemas.openxmlformats.org/officeDocument/2006/relationships" r:id="rId11"/>
          <a:extLst>
            <a:ext uri="{FF2B5EF4-FFF2-40B4-BE49-F238E27FC236}">
              <a16:creationId xmlns:a16="http://schemas.microsoft.com/office/drawing/2014/main" id="{AAB76DD9-B7BE-457C-BB80-7427E041CC9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3" name="Shape 15" descr="https://hscvsld.hatinh.gov.vn/sold/VBdi.nsf/doc.gif">
          <a:hlinkClick xmlns:r="http://schemas.openxmlformats.org/officeDocument/2006/relationships" r:id="rId12"/>
          <a:extLst>
            <a:ext uri="{FF2B5EF4-FFF2-40B4-BE49-F238E27FC236}">
              <a16:creationId xmlns:a16="http://schemas.microsoft.com/office/drawing/2014/main" id="{3D4EAD74-67DE-4E43-AB43-1970ED02192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4" name="Shape 16" descr="https://hscvsld.hatinh.gov.vn/sold/VBdi.nsf/pdf.gif">
          <a:hlinkClick xmlns:r="http://schemas.openxmlformats.org/officeDocument/2006/relationships" r:id="rId13"/>
          <a:extLst>
            <a:ext uri="{FF2B5EF4-FFF2-40B4-BE49-F238E27FC236}">
              <a16:creationId xmlns:a16="http://schemas.microsoft.com/office/drawing/2014/main" id="{E0DC1466-619A-4EFC-B6C1-C9775E9DCA4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5" name="Shape 3" descr="https://hscvsld.hatinh.gov.vn/sold/VBdi.nsf/pdf.gif">
          <a:hlinkClick xmlns:r="http://schemas.openxmlformats.org/officeDocument/2006/relationships" r:id="rId1"/>
          <a:extLst>
            <a:ext uri="{FF2B5EF4-FFF2-40B4-BE49-F238E27FC236}">
              <a16:creationId xmlns:a16="http://schemas.microsoft.com/office/drawing/2014/main" id="{8CDA3D0B-36F7-4AC1-B4F1-AE30C7C7126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6" name="Shape 4" descr="https://hscvsld.hatinh.gov.vn/sold/VBdi.nsf/doc.gif">
          <a:hlinkClick xmlns:r="http://schemas.openxmlformats.org/officeDocument/2006/relationships" r:id="rId2"/>
          <a:extLst>
            <a:ext uri="{FF2B5EF4-FFF2-40B4-BE49-F238E27FC236}">
              <a16:creationId xmlns:a16="http://schemas.microsoft.com/office/drawing/2014/main" id="{44034647-0D9D-4469-9D94-ADFAEDD778E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07" name="Shape 11" descr="https://hscvsld.hatinh.gov.vn/sold/VBdi.nsf/star_grey.png">
          <a:extLst>
            <a:ext uri="{FF2B5EF4-FFF2-40B4-BE49-F238E27FC236}">
              <a16:creationId xmlns:a16="http://schemas.microsoft.com/office/drawing/2014/main" id="{1C762C56-99E4-43EB-960A-8A78EDF96DAB}"/>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8" name="Shape 5" descr="https://hscvsld.hatinh.gov.vn/sold/VBdi.nsf/xls.gif">
          <a:hlinkClick xmlns:r="http://schemas.openxmlformats.org/officeDocument/2006/relationships" r:id="rId3"/>
          <a:extLst>
            <a:ext uri="{FF2B5EF4-FFF2-40B4-BE49-F238E27FC236}">
              <a16:creationId xmlns:a16="http://schemas.microsoft.com/office/drawing/2014/main" id="{B954E6CC-1AAB-4F3D-8057-EBDFC864AD8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09" name="Shape 6" descr="https://hscvsld.hatinh.gov.vn/sold/VBdi.nsf/xls.gif">
          <a:hlinkClick xmlns:r="http://schemas.openxmlformats.org/officeDocument/2006/relationships" r:id="rId4"/>
          <a:extLst>
            <a:ext uri="{FF2B5EF4-FFF2-40B4-BE49-F238E27FC236}">
              <a16:creationId xmlns:a16="http://schemas.microsoft.com/office/drawing/2014/main" id="{FB2D3DD2-0D30-4CB4-B320-46148F1AE04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0" name="Shape 7" descr="https://hscvsld.hatinh.gov.vn/sold/VBdi.nsf/xls.gif">
          <a:hlinkClick xmlns:r="http://schemas.openxmlformats.org/officeDocument/2006/relationships" r:id="rId5"/>
          <a:extLst>
            <a:ext uri="{FF2B5EF4-FFF2-40B4-BE49-F238E27FC236}">
              <a16:creationId xmlns:a16="http://schemas.microsoft.com/office/drawing/2014/main" id="{9CFA6F62-BA40-4BC0-B42B-22A2448B877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11" name="Shape 11" descr="https://hscvsld.hatinh.gov.vn/sold/VBdi.nsf/star_grey.png">
          <a:extLst>
            <a:ext uri="{FF2B5EF4-FFF2-40B4-BE49-F238E27FC236}">
              <a16:creationId xmlns:a16="http://schemas.microsoft.com/office/drawing/2014/main" id="{0FE6C7D3-10C2-4A30-BB5C-62CBB70FCE8B}"/>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2" name="Shape 8" descr="https://hscvsld.hatinh.gov.vn/sold/VBdi.nsf/doc.gif">
          <a:hlinkClick xmlns:r="http://schemas.openxmlformats.org/officeDocument/2006/relationships" r:id="rId6"/>
          <a:extLst>
            <a:ext uri="{FF2B5EF4-FFF2-40B4-BE49-F238E27FC236}">
              <a16:creationId xmlns:a16="http://schemas.microsoft.com/office/drawing/2014/main" id="{13792C0F-CFA6-48AD-9468-BFCA2D67C6E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3" name="Shape 9" descr="https://hscvsld.hatinh.gov.vn/sold/VBdi.nsf/doc.gif">
          <a:hlinkClick xmlns:r="http://schemas.openxmlformats.org/officeDocument/2006/relationships" r:id="rId7"/>
          <a:extLst>
            <a:ext uri="{FF2B5EF4-FFF2-40B4-BE49-F238E27FC236}">
              <a16:creationId xmlns:a16="http://schemas.microsoft.com/office/drawing/2014/main" id="{97B0C3C2-7EA1-4BAA-8C79-A692E57DD11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4" name="Shape 10" descr="https://hscvsld.hatinh.gov.vn/sold/VBdi.nsf/xls.gif">
          <a:hlinkClick xmlns:r="http://schemas.openxmlformats.org/officeDocument/2006/relationships" r:id="rId8"/>
          <a:extLst>
            <a:ext uri="{FF2B5EF4-FFF2-40B4-BE49-F238E27FC236}">
              <a16:creationId xmlns:a16="http://schemas.microsoft.com/office/drawing/2014/main" id="{8474EAE8-3CB4-4986-97C2-13A4C427B92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15" name="Shape 11" descr="https://hscvsld.hatinh.gov.vn/sold/VBdi.nsf/star_grey.png">
          <a:extLst>
            <a:ext uri="{FF2B5EF4-FFF2-40B4-BE49-F238E27FC236}">
              <a16:creationId xmlns:a16="http://schemas.microsoft.com/office/drawing/2014/main" id="{68032335-7CF3-44BC-AACE-4FBF185F0FCF}"/>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6" name="Shape 12" descr="https://hscvsld.hatinh.gov.vn/sold/VBdi.nsf/doc.gif">
          <a:hlinkClick xmlns:r="http://schemas.openxmlformats.org/officeDocument/2006/relationships" r:id="rId9"/>
          <a:extLst>
            <a:ext uri="{FF2B5EF4-FFF2-40B4-BE49-F238E27FC236}">
              <a16:creationId xmlns:a16="http://schemas.microsoft.com/office/drawing/2014/main" id="{E1AA72AA-CDF0-4CE5-B9C5-537AE7389EA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7" name="Shape 13" descr="https://hscvsld.hatinh.gov.vn/sold/VBdi.nsf/xls.gif">
          <a:hlinkClick xmlns:r="http://schemas.openxmlformats.org/officeDocument/2006/relationships" r:id="rId10"/>
          <a:extLst>
            <a:ext uri="{FF2B5EF4-FFF2-40B4-BE49-F238E27FC236}">
              <a16:creationId xmlns:a16="http://schemas.microsoft.com/office/drawing/2014/main" id="{60712ECD-87E6-4F98-9048-8047092B0AE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8" name="Shape 14" descr="https://hscvsld.hatinh.gov.vn/sold/VBdi.nsf/pdf.gif">
          <a:hlinkClick xmlns:r="http://schemas.openxmlformats.org/officeDocument/2006/relationships" r:id="rId11"/>
          <a:extLst>
            <a:ext uri="{FF2B5EF4-FFF2-40B4-BE49-F238E27FC236}">
              <a16:creationId xmlns:a16="http://schemas.microsoft.com/office/drawing/2014/main" id="{895E54E1-2FC7-4C44-9FD4-AEF431F9430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19" name="Shape 15" descr="https://hscvsld.hatinh.gov.vn/sold/VBdi.nsf/doc.gif">
          <a:hlinkClick xmlns:r="http://schemas.openxmlformats.org/officeDocument/2006/relationships" r:id="rId12"/>
          <a:extLst>
            <a:ext uri="{FF2B5EF4-FFF2-40B4-BE49-F238E27FC236}">
              <a16:creationId xmlns:a16="http://schemas.microsoft.com/office/drawing/2014/main" id="{9048B411-53E1-41E7-8FB0-B9A25BCA7C2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0" name="Shape 16" descr="https://hscvsld.hatinh.gov.vn/sold/VBdi.nsf/pdf.gif">
          <a:hlinkClick xmlns:r="http://schemas.openxmlformats.org/officeDocument/2006/relationships" r:id="rId13"/>
          <a:extLst>
            <a:ext uri="{FF2B5EF4-FFF2-40B4-BE49-F238E27FC236}">
              <a16:creationId xmlns:a16="http://schemas.microsoft.com/office/drawing/2014/main" id="{EB27FED7-2D3B-45E2-B453-8DECB18E321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1" name="Shape 3" descr="https://hscvsld.hatinh.gov.vn/sold/VBdi.nsf/pdf.gif">
          <a:hlinkClick xmlns:r="http://schemas.openxmlformats.org/officeDocument/2006/relationships" r:id="rId1"/>
          <a:extLst>
            <a:ext uri="{FF2B5EF4-FFF2-40B4-BE49-F238E27FC236}">
              <a16:creationId xmlns:a16="http://schemas.microsoft.com/office/drawing/2014/main" id="{66B1ED7B-1D00-4E30-A910-FD9839FC80D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2" name="Shape 4" descr="https://hscvsld.hatinh.gov.vn/sold/VBdi.nsf/doc.gif">
          <a:hlinkClick xmlns:r="http://schemas.openxmlformats.org/officeDocument/2006/relationships" r:id="rId2"/>
          <a:extLst>
            <a:ext uri="{FF2B5EF4-FFF2-40B4-BE49-F238E27FC236}">
              <a16:creationId xmlns:a16="http://schemas.microsoft.com/office/drawing/2014/main" id="{75306308-116F-44AE-B229-CE6B6D80EA0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3" name="Shape 5" descr="https://hscvsld.hatinh.gov.vn/sold/VBdi.nsf/xls.gif">
          <a:hlinkClick xmlns:r="http://schemas.openxmlformats.org/officeDocument/2006/relationships" r:id="rId3"/>
          <a:extLst>
            <a:ext uri="{FF2B5EF4-FFF2-40B4-BE49-F238E27FC236}">
              <a16:creationId xmlns:a16="http://schemas.microsoft.com/office/drawing/2014/main" id="{CE8722CE-6246-4B60-9265-E93BFD4EC30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4" name="Shape 6" descr="https://hscvsld.hatinh.gov.vn/sold/VBdi.nsf/xls.gif">
          <a:hlinkClick xmlns:r="http://schemas.openxmlformats.org/officeDocument/2006/relationships" r:id="rId4"/>
          <a:extLst>
            <a:ext uri="{FF2B5EF4-FFF2-40B4-BE49-F238E27FC236}">
              <a16:creationId xmlns:a16="http://schemas.microsoft.com/office/drawing/2014/main" id="{D6586901-4D47-4A74-8791-E0E7D1A1003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5" name="Shape 7" descr="https://hscvsld.hatinh.gov.vn/sold/VBdi.nsf/xls.gif">
          <a:hlinkClick xmlns:r="http://schemas.openxmlformats.org/officeDocument/2006/relationships" r:id="rId5"/>
          <a:extLst>
            <a:ext uri="{FF2B5EF4-FFF2-40B4-BE49-F238E27FC236}">
              <a16:creationId xmlns:a16="http://schemas.microsoft.com/office/drawing/2014/main" id="{3176DC72-9780-4402-B508-884D7D6A18D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6" name="Shape 8" descr="https://hscvsld.hatinh.gov.vn/sold/VBdi.nsf/doc.gif">
          <a:hlinkClick xmlns:r="http://schemas.openxmlformats.org/officeDocument/2006/relationships" r:id="rId6"/>
          <a:extLst>
            <a:ext uri="{FF2B5EF4-FFF2-40B4-BE49-F238E27FC236}">
              <a16:creationId xmlns:a16="http://schemas.microsoft.com/office/drawing/2014/main" id="{EE7650BC-A546-470E-A279-CA64DEC96DA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7" name="Shape 9" descr="https://hscvsld.hatinh.gov.vn/sold/VBdi.nsf/doc.gif">
          <a:hlinkClick xmlns:r="http://schemas.openxmlformats.org/officeDocument/2006/relationships" r:id="rId7"/>
          <a:extLst>
            <a:ext uri="{FF2B5EF4-FFF2-40B4-BE49-F238E27FC236}">
              <a16:creationId xmlns:a16="http://schemas.microsoft.com/office/drawing/2014/main" id="{96DFDC14-D69D-4C83-AC69-BD58FB48990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28" name="Shape 10" descr="https://hscvsld.hatinh.gov.vn/sold/VBdi.nsf/xls.gif">
          <a:hlinkClick xmlns:r="http://schemas.openxmlformats.org/officeDocument/2006/relationships" r:id="rId8"/>
          <a:extLst>
            <a:ext uri="{FF2B5EF4-FFF2-40B4-BE49-F238E27FC236}">
              <a16:creationId xmlns:a16="http://schemas.microsoft.com/office/drawing/2014/main" id="{2E5D6A75-28AB-47B2-A5C7-1B4827D075D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29" name="Shape 11" descr="https://hscvsld.hatinh.gov.vn/sold/VBdi.nsf/star_grey.png">
          <a:extLst>
            <a:ext uri="{FF2B5EF4-FFF2-40B4-BE49-F238E27FC236}">
              <a16:creationId xmlns:a16="http://schemas.microsoft.com/office/drawing/2014/main" id="{8AF53B81-B0B2-4E5A-A67E-A624A9C7EADB}"/>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0" name="Shape 12" descr="https://hscvsld.hatinh.gov.vn/sold/VBdi.nsf/doc.gif">
          <a:hlinkClick xmlns:r="http://schemas.openxmlformats.org/officeDocument/2006/relationships" r:id="rId9"/>
          <a:extLst>
            <a:ext uri="{FF2B5EF4-FFF2-40B4-BE49-F238E27FC236}">
              <a16:creationId xmlns:a16="http://schemas.microsoft.com/office/drawing/2014/main" id="{B270D195-5D92-4E2A-9B4D-E0EB6557838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1" name="Shape 13" descr="https://hscvsld.hatinh.gov.vn/sold/VBdi.nsf/xls.gif">
          <a:hlinkClick xmlns:r="http://schemas.openxmlformats.org/officeDocument/2006/relationships" r:id="rId10"/>
          <a:extLst>
            <a:ext uri="{FF2B5EF4-FFF2-40B4-BE49-F238E27FC236}">
              <a16:creationId xmlns:a16="http://schemas.microsoft.com/office/drawing/2014/main" id="{AFC9BE17-3B74-4A8C-934B-C80DD7FB6EB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2" name="Shape 14" descr="https://hscvsld.hatinh.gov.vn/sold/VBdi.nsf/pdf.gif">
          <a:hlinkClick xmlns:r="http://schemas.openxmlformats.org/officeDocument/2006/relationships" r:id="rId11"/>
          <a:extLst>
            <a:ext uri="{FF2B5EF4-FFF2-40B4-BE49-F238E27FC236}">
              <a16:creationId xmlns:a16="http://schemas.microsoft.com/office/drawing/2014/main" id="{9642DF2F-1CDD-4681-BD12-FC0929A5FEF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3" name="Shape 15" descr="https://hscvsld.hatinh.gov.vn/sold/VBdi.nsf/doc.gif">
          <a:hlinkClick xmlns:r="http://schemas.openxmlformats.org/officeDocument/2006/relationships" r:id="rId12"/>
          <a:extLst>
            <a:ext uri="{FF2B5EF4-FFF2-40B4-BE49-F238E27FC236}">
              <a16:creationId xmlns:a16="http://schemas.microsoft.com/office/drawing/2014/main" id="{CA04C0D2-03C7-4F4F-B193-37EEB72C0D7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4" name="Shape 16" descr="https://hscvsld.hatinh.gov.vn/sold/VBdi.nsf/pdf.gif">
          <a:hlinkClick xmlns:r="http://schemas.openxmlformats.org/officeDocument/2006/relationships" r:id="rId13"/>
          <a:extLst>
            <a:ext uri="{FF2B5EF4-FFF2-40B4-BE49-F238E27FC236}">
              <a16:creationId xmlns:a16="http://schemas.microsoft.com/office/drawing/2014/main" id="{D1AC4AA1-3A91-4B79-A759-6B91EDC50BD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5" name="Shape 3" descr="https://hscvsld.hatinh.gov.vn/sold/VBdi.nsf/pdf.gif">
          <a:hlinkClick xmlns:r="http://schemas.openxmlformats.org/officeDocument/2006/relationships" r:id="rId1"/>
          <a:extLst>
            <a:ext uri="{FF2B5EF4-FFF2-40B4-BE49-F238E27FC236}">
              <a16:creationId xmlns:a16="http://schemas.microsoft.com/office/drawing/2014/main" id="{8A622F9C-72B6-4B60-A0E2-85D04F6A68E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6" name="Shape 4" descr="https://hscvsld.hatinh.gov.vn/sold/VBdi.nsf/doc.gif">
          <a:hlinkClick xmlns:r="http://schemas.openxmlformats.org/officeDocument/2006/relationships" r:id="rId2"/>
          <a:extLst>
            <a:ext uri="{FF2B5EF4-FFF2-40B4-BE49-F238E27FC236}">
              <a16:creationId xmlns:a16="http://schemas.microsoft.com/office/drawing/2014/main" id="{3F31583C-3010-4DAB-9507-FAD52C1D952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37" name="Shape 11" descr="https://hscvsld.hatinh.gov.vn/sold/VBdi.nsf/star_grey.png">
          <a:extLst>
            <a:ext uri="{FF2B5EF4-FFF2-40B4-BE49-F238E27FC236}">
              <a16:creationId xmlns:a16="http://schemas.microsoft.com/office/drawing/2014/main" id="{6938C332-2B16-4F9A-B49B-4364606A6075}"/>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8" name="Shape 5" descr="https://hscvsld.hatinh.gov.vn/sold/VBdi.nsf/xls.gif">
          <a:hlinkClick xmlns:r="http://schemas.openxmlformats.org/officeDocument/2006/relationships" r:id="rId3"/>
          <a:extLst>
            <a:ext uri="{FF2B5EF4-FFF2-40B4-BE49-F238E27FC236}">
              <a16:creationId xmlns:a16="http://schemas.microsoft.com/office/drawing/2014/main" id="{D6117F7C-5117-473B-8542-A38163E65B4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39" name="Shape 6" descr="https://hscvsld.hatinh.gov.vn/sold/VBdi.nsf/xls.gif">
          <a:hlinkClick xmlns:r="http://schemas.openxmlformats.org/officeDocument/2006/relationships" r:id="rId4"/>
          <a:extLst>
            <a:ext uri="{FF2B5EF4-FFF2-40B4-BE49-F238E27FC236}">
              <a16:creationId xmlns:a16="http://schemas.microsoft.com/office/drawing/2014/main" id="{CBA9BE21-AAD9-47CC-87C3-A492227B61F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0" name="Shape 7" descr="https://hscvsld.hatinh.gov.vn/sold/VBdi.nsf/xls.gif">
          <a:hlinkClick xmlns:r="http://schemas.openxmlformats.org/officeDocument/2006/relationships" r:id="rId5"/>
          <a:extLst>
            <a:ext uri="{FF2B5EF4-FFF2-40B4-BE49-F238E27FC236}">
              <a16:creationId xmlns:a16="http://schemas.microsoft.com/office/drawing/2014/main" id="{DDD316D3-A7C6-4FC2-BB26-E3880D2FF19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41" name="Shape 11" descr="https://hscvsld.hatinh.gov.vn/sold/VBdi.nsf/star_grey.png">
          <a:extLst>
            <a:ext uri="{FF2B5EF4-FFF2-40B4-BE49-F238E27FC236}">
              <a16:creationId xmlns:a16="http://schemas.microsoft.com/office/drawing/2014/main" id="{516D306D-364B-4B41-AB47-0E28A29A35F6}"/>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2" name="Shape 8" descr="https://hscvsld.hatinh.gov.vn/sold/VBdi.nsf/doc.gif">
          <a:hlinkClick xmlns:r="http://schemas.openxmlformats.org/officeDocument/2006/relationships" r:id="rId6"/>
          <a:extLst>
            <a:ext uri="{FF2B5EF4-FFF2-40B4-BE49-F238E27FC236}">
              <a16:creationId xmlns:a16="http://schemas.microsoft.com/office/drawing/2014/main" id="{47954F3D-61F5-4EBF-8542-FAB03C420D0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3" name="Shape 9" descr="https://hscvsld.hatinh.gov.vn/sold/VBdi.nsf/doc.gif">
          <a:hlinkClick xmlns:r="http://schemas.openxmlformats.org/officeDocument/2006/relationships" r:id="rId7"/>
          <a:extLst>
            <a:ext uri="{FF2B5EF4-FFF2-40B4-BE49-F238E27FC236}">
              <a16:creationId xmlns:a16="http://schemas.microsoft.com/office/drawing/2014/main" id="{2BAE81AD-0028-4D3D-9146-3DAE956F4BB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4" name="Shape 10" descr="https://hscvsld.hatinh.gov.vn/sold/VBdi.nsf/xls.gif">
          <a:hlinkClick xmlns:r="http://schemas.openxmlformats.org/officeDocument/2006/relationships" r:id="rId8"/>
          <a:extLst>
            <a:ext uri="{FF2B5EF4-FFF2-40B4-BE49-F238E27FC236}">
              <a16:creationId xmlns:a16="http://schemas.microsoft.com/office/drawing/2014/main" id="{772C62DD-E8DB-4E28-A5A0-4F89D16EEAA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45" name="Shape 11" descr="https://hscvsld.hatinh.gov.vn/sold/VBdi.nsf/star_grey.png">
          <a:extLst>
            <a:ext uri="{FF2B5EF4-FFF2-40B4-BE49-F238E27FC236}">
              <a16:creationId xmlns:a16="http://schemas.microsoft.com/office/drawing/2014/main" id="{47EA7331-3265-4220-A4E4-BFBE0D37C67C}"/>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6" name="Shape 12" descr="https://hscvsld.hatinh.gov.vn/sold/VBdi.nsf/doc.gif">
          <a:hlinkClick xmlns:r="http://schemas.openxmlformats.org/officeDocument/2006/relationships" r:id="rId9"/>
          <a:extLst>
            <a:ext uri="{FF2B5EF4-FFF2-40B4-BE49-F238E27FC236}">
              <a16:creationId xmlns:a16="http://schemas.microsoft.com/office/drawing/2014/main" id="{66D13BD4-78B3-4886-9F63-3BDD6B62A11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7" name="Shape 13" descr="https://hscvsld.hatinh.gov.vn/sold/VBdi.nsf/xls.gif">
          <a:hlinkClick xmlns:r="http://schemas.openxmlformats.org/officeDocument/2006/relationships" r:id="rId10"/>
          <a:extLst>
            <a:ext uri="{FF2B5EF4-FFF2-40B4-BE49-F238E27FC236}">
              <a16:creationId xmlns:a16="http://schemas.microsoft.com/office/drawing/2014/main" id="{3E335D7B-009A-4E15-B387-DC415D58850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8" name="Shape 14" descr="https://hscvsld.hatinh.gov.vn/sold/VBdi.nsf/pdf.gif">
          <a:hlinkClick xmlns:r="http://schemas.openxmlformats.org/officeDocument/2006/relationships" r:id="rId11"/>
          <a:extLst>
            <a:ext uri="{FF2B5EF4-FFF2-40B4-BE49-F238E27FC236}">
              <a16:creationId xmlns:a16="http://schemas.microsoft.com/office/drawing/2014/main" id="{D0E85421-758E-4FD9-8BE8-E4398029724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49" name="Shape 15" descr="https://hscvsld.hatinh.gov.vn/sold/VBdi.nsf/doc.gif">
          <a:hlinkClick xmlns:r="http://schemas.openxmlformats.org/officeDocument/2006/relationships" r:id="rId12"/>
          <a:extLst>
            <a:ext uri="{FF2B5EF4-FFF2-40B4-BE49-F238E27FC236}">
              <a16:creationId xmlns:a16="http://schemas.microsoft.com/office/drawing/2014/main" id="{E685D909-0F9C-4082-94E8-C162216447D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0" name="Shape 16" descr="https://hscvsld.hatinh.gov.vn/sold/VBdi.nsf/pdf.gif">
          <a:hlinkClick xmlns:r="http://schemas.openxmlformats.org/officeDocument/2006/relationships" r:id="rId13"/>
          <a:extLst>
            <a:ext uri="{FF2B5EF4-FFF2-40B4-BE49-F238E27FC236}">
              <a16:creationId xmlns:a16="http://schemas.microsoft.com/office/drawing/2014/main" id="{F5050751-A564-475F-83A2-393A9C09478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1" name="Shape 3" descr="https://hscvsld.hatinh.gov.vn/sold/VBdi.nsf/pdf.gif">
          <a:hlinkClick xmlns:r="http://schemas.openxmlformats.org/officeDocument/2006/relationships" r:id="rId1"/>
          <a:extLst>
            <a:ext uri="{FF2B5EF4-FFF2-40B4-BE49-F238E27FC236}">
              <a16:creationId xmlns:a16="http://schemas.microsoft.com/office/drawing/2014/main" id="{7131B145-5E78-4D53-8734-B10D279100C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2" name="Shape 4" descr="https://hscvsld.hatinh.gov.vn/sold/VBdi.nsf/doc.gif">
          <a:hlinkClick xmlns:r="http://schemas.openxmlformats.org/officeDocument/2006/relationships" r:id="rId2"/>
          <a:extLst>
            <a:ext uri="{FF2B5EF4-FFF2-40B4-BE49-F238E27FC236}">
              <a16:creationId xmlns:a16="http://schemas.microsoft.com/office/drawing/2014/main" id="{F3EA0A42-C220-4561-8F62-844451713DE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3" name="Shape 5" descr="https://hscvsld.hatinh.gov.vn/sold/VBdi.nsf/xls.gif">
          <a:hlinkClick xmlns:r="http://schemas.openxmlformats.org/officeDocument/2006/relationships" r:id="rId3"/>
          <a:extLst>
            <a:ext uri="{FF2B5EF4-FFF2-40B4-BE49-F238E27FC236}">
              <a16:creationId xmlns:a16="http://schemas.microsoft.com/office/drawing/2014/main" id="{E2194B09-1115-448D-883B-0859872B9A3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4" name="Shape 6" descr="https://hscvsld.hatinh.gov.vn/sold/VBdi.nsf/xls.gif">
          <a:hlinkClick xmlns:r="http://schemas.openxmlformats.org/officeDocument/2006/relationships" r:id="rId4"/>
          <a:extLst>
            <a:ext uri="{FF2B5EF4-FFF2-40B4-BE49-F238E27FC236}">
              <a16:creationId xmlns:a16="http://schemas.microsoft.com/office/drawing/2014/main" id="{93FF0BBF-E2C7-4398-9703-6CFA72F8AC7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5" name="Shape 7" descr="https://hscvsld.hatinh.gov.vn/sold/VBdi.nsf/xls.gif">
          <a:hlinkClick xmlns:r="http://schemas.openxmlformats.org/officeDocument/2006/relationships" r:id="rId5"/>
          <a:extLst>
            <a:ext uri="{FF2B5EF4-FFF2-40B4-BE49-F238E27FC236}">
              <a16:creationId xmlns:a16="http://schemas.microsoft.com/office/drawing/2014/main" id="{687FF531-AF08-4AF7-8C9D-AA0002FB742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6" name="Shape 8" descr="https://hscvsld.hatinh.gov.vn/sold/VBdi.nsf/doc.gif">
          <a:hlinkClick xmlns:r="http://schemas.openxmlformats.org/officeDocument/2006/relationships" r:id="rId6"/>
          <a:extLst>
            <a:ext uri="{FF2B5EF4-FFF2-40B4-BE49-F238E27FC236}">
              <a16:creationId xmlns:a16="http://schemas.microsoft.com/office/drawing/2014/main" id="{9D87D15D-F173-42BF-8369-3A9D19012BE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7" name="Shape 9" descr="https://hscvsld.hatinh.gov.vn/sold/VBdi.nsf/doc.gif">
          <a:hlinkClick xmlns:r="http://schemas.openxmlformats.org/officeDocument/2006/relationships" r:id="rId7"/>
          <a:extLst>
            <a:ext uri="{FF2B5EF4-FFF2-40B4-BE49-F238E27FC236}">
              <a16:creationId xmlns:a16="http://schemas.microsoft.com/office/drawing/2014/main" id="{DADC6ECE-8DF0-4044-83E7-F46101552F6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58" name="Shape 10" descr="https://hscvsld.hatinh.gov.vn/sold/VBdi.nsf/xls.gif">
          <a:hlinkClick xmlns:r="http://schemas.openxmlformats.org/officeDocument/2006/relationships" r:id="rId8"/>
          <a:extLst>
            <a:ext uri="{FF2B5EF4-FFF2-40B4-BE49-F238E27FC236}">
              <a16:creationId xmlns:a16="http://schemas.microsoft.com/office/drawing/2014/main" id="{EBDE6D27-7FC4-4929-AD25-E85EB082707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59" name="Shape 11" descr="https://hscvsld.hatinh.gov.vn/sold/VBdi.nsf/star_grey.png">
          <a:extLst>
            <a:ext uri="{FF2B5EF4-FFF2-40B4-BE49-F238E27FC236}">
              <a16:creationId xmlns:a16="http://schemas.microsoft.com/office/drawing/2014/main" id="{34532C85-8FF7-427E-B139-6F2724EC723C}"/>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0" name="Shape 12" descr="https://hscvsld.hatinh.gov.vn/sold/VBdi.nsf/doc.gif">
          <a:hlinkClick xmlns:r="http://schemas.openxmlformats.org/officeDocument/2006/relationships" r:id="rId9"/>
          <a:extLst>
            <a:ext uri="{FF2B5EF4-FFF2-40B4-BE49-F238E27FC236}">
              <a16:creationId xmlns:a16="http://schemas.microsoft.com/office/drawing/2014/main" id="{9A078190-E4C8-423D-AFA2-8CFB084082F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1" name="Shape 13" descr="https://hscvsld.hatinh.gov.vn/sold/VBdi.nsf/xls.gif">
          <a:hlinkClick xmlns:r="http://schemas.openxmlformats.org/officeDocument/2006/relationships" r:id="rId10"/>
          <a:extLst>
            <a:ext uri="{FF2B5EF4-FFF2-40B4-BE49-F238E27FC236}">
              <a16:creationId xmlns:a16="http://schemas.microsoft.com/office/drawing/2014/main" id="{DA20F766-18DA-4147-B2B4-036FC92C120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2" name="Shape 14" descr="https://hscvsld.hatinh.gov.vn/sold/VBdi.nsf/pdf.gif">
          <a:hlinkClick xmlns:r="http://schemas.openxmlformats.org/officeDocument/2006/relationships" r:id="rId11"/>
          <a:extLst>
            <a:ext uri="{FF2B5EF4-FFF2-40B4-BE49-F238E27FC236}">
              <a16:creationId xmlns:a16="http://schemas.microsoft.com/office/drawing/2014/main" id="{20960194-B4EE-4836-AA97-71B61C0A096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3" name="Shape 15" descr="https://hscvsld.hatinh.gov.vn/sold/VBdi.nsf/doc.gif">
          <a:hlinkClick xmlns:r="http://schemas.openxmlformats.org/officeDocument/2006/relationships" r:id="rId12"/>
          <a:extLst>
            <a:ext uri="{FF2B5EF4-FFF2-40B4-BE49-F238E27FC236}">
              <a16:creationId xmlns:a16="http://schemas.microsoft.com/office/drawing/2014/main" id="{ABC1A819-6960-45C4-897E-60291F783F9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4" name="Shape 16" descr="https://hscvsld.hatinh.gov.vn/sold/VBdi.nsf/pdf.gif">
          <a:hlinkClick xmlns:r="http://schemas.openxmlformats.org/officeDocument/2006/relationships" r:id="rId13"/>
          <a:extLst>
            <a:ext uri="{FF2B5EF4-FFF2-40B4-BE49-F238E27FC236}">
              <a16:creationId xmlns:a16="http://schemas.microsoft.com/office/drawing/2014/main" id="{8A587193-746A-432A-896A-A0AABD6AF32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5" name="Shape 3" descr="https://hscvsld.hatinh.gov.vn/sold/VBdi.nsf/pdf.gif">
          <a:hlinkClick xmlns:r="http://schemas.openxmlformats.org/officeDocument/2006/relationships" r:id="rId1"/>
          <a:extLst>
            <a:ext uri="{FF2B5EF4-FFF2-40B4-BE49-F238E27FC236}">
              <a16:creationId xmlns:a16="http://schemas.microsoft.com/office/drawing/2014/main" id="{03ED8573-AEE7-44FD-9622-B671B5C3F56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6" name="Shape 4" descr="https://hscvsld.hatinh.gov.vn/sold/VBdi.nsf/doc.gif">
          <a:hlinkClick xmlns:r="http://schemas.openxmlformats.org/officeDocument/2006/relationships" r:id="rId2"/>
          <a:extLst>
            <a:ext uri="{FF2B5EF4-FFF2-40B4-BE49-F238E27FC236}">
              <a16:creationId xmlns:a16="http://schemas.microsoft.com/office/drawing/2014/main" id="{B2585C75-E2E2-4392-899B-9206FFD8FD4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67" name="Shape 11" descr="https://hscvsld.hatinh.gov.vn/sold/VBdi.nsf/star_grey.png">
          <a:extLst>
            <a:ext uri="{FF2B5EF4-FFF2-40B4-BE49-F238E27FC236}">
              <a16:creationId xmlns:a16="http://schemas.microsoft.com/office/drawing/2014/main" id="{760B75B4-E5E4-46E1-82F8-6BA225077EAD}"/>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8" name="Shape 5" descr="https://hscvsld.hatinh.gov.vn/sold/VBdi.nsf/xls.gif">
          <a:hlinkClick xmlns:r="http://schemas.openxmlformats.org/officeDocument/2006/relationships" r:id="rId3"/>
          <a:extLst>
            <a:ext uri="{FF2B5EF4-FFF2-40B4-BE49-F238E27FC236}">
              <a16:creationId xmlns:a16="http://schemas.microsoft.com/office/drawing/2014/main" id="{364A839A-9EE7-4DE7-B0E1-1EB79BE6044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69" name="Shape 6" descr="https://hscvsld.hatinh.gov.vn/sold/VBdi.nsf/xls.gif">
          <a:hlinkClick xmlns:r="http://schemas.openxmlformats.org/officeDocument/2006/relationships" r:id="rId4"/>
          <a:extLst>
            <a:ext uri="{FF2B5EF4-FFF2-40B4-BE49-F238E27FC236}">
              <a16:creationId xmlns:a16="http://schemas.microsoft.com/office/drawing/2014/main" id="{3D5966CB-45CF-47BA-88A0-827BB006C82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0" name="Shape 7" descr="https://hscvsld.hatinh.gov.vn/sold/VBdi.nsf/xls.gif">
          <a:hlinkClick xmlns:r="http://schemas.openxmlformats.org/officeDocument/2006/relationships" r:id="rId5"/>
          <a:extLst>
            <a:ext uri="{FF2B5EF4-FFF2-40B4-BE49-F238E27FC236}">
              <a16:creationId xmlns:a16="http://schemas.microsoft.com/office/drawing/2014/main" id="{6CFEE16A-FE69-44BA-BDB7-27BFF58329E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71" name="Shape 11" descr="https://hscvsld.hatinh.gov.vn/sold/VBdi.nsf/star_grey.png">
          <a:extLst>
            <a:ext uri="{FF2B5EF4-FFF2-40B4-BE49-F238E27FC236}">
              <a16:creationId xmlns:a16="http://schemas.microsoft.com/office/drawing/2014/main" id="{F7E6D484-42B0-4CC8-A0B6-14A8A5C9DE5D}"/>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2" name="Shape 8" descr="https://hscvsld.hatinh.gov.vn/sold/VBdi.nsf/doc.gif">
          <a:hlinkClick xmlns:r="http://schemas.openxmlformats.org/officeDocument/2006/relationships" r:id="rId6"/>
          <a:extLst>
            <a:ext uri="{FF2B5EF4-FFF2-40B4-BE49-F238E27FC236}">
              <a16:creationId xmlns:a16="http://schemas.microsoft.com/office/drawing/2014/main" id="{6DD3B01E-E4DD-4773-A121-456B8815B55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3" name="Shape 9" descr="https://hscvsld.hatinh.gov.vn/sold/VBdi.nsf/doc.gif">
          <a:hlinkClick xmlns:r="http://schemas.openxmlformats.org/officeDocument/2006/relationships" r:id="rId7"/>
          <a:extLst>
            <a:ext uri="{FF2B5EF4-FFF2-40B4-BE49-F238E27FC236}">
              <a16:creationId xmlns:a16="http://schemas.microsoft.com/office/drawing/2014/main" id="{C951C23E-764C-4712-AF78-2F889F71DAE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4" name="Shape 10" descr="https://hscvsld.hatinh.gov.vn/sold/VBdi.nsf/xls.gif">
          <a:hlinkClick xmlns:r="http://schemas.openxmlformats.org/officeDocument/2006/relationships" r:id="rId8"/>
          <a:extLst>
            <a:ext uri="{FF2B5EF4-FFF2-40B4-BE49-F238E27FC236}">
              <a16:creationId xmlns:a16="http://schemas.microsoft.com/office/drawing/2014/main" id="{BF910998-3A91-40EA-BFB3-41D531C3D57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75" name="Shape 11" descr="https://hscvsld.hatinh.gov.vn/sold/VBdi.nsf/star_grey.png">
          <a:extLst>
            <a:ext uri="{FF2B5EF4-FFF2-40B4-BE49-F238E27FC236}">
              <a16:creationId xmlns:a16="http://schemas.microsoft.com/office/drawing/2014/main" id="{E2155A80-BA20-4A32-A848-9353F1EAFFD9}"/>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6" name="Shape 12" descr="https://hscvsld.hatinh.gov.vn/sold/VBdi.nsf/doc.gif">
          <a:hlinkClick xmlns:r="http://schemas.openxmlformats.org/officeDocument/2006/relationships" r:id="rId9"/>
          <a:extLst>
            <a:ext uri="{FF2B5EF4-FFF2-40B4-BE49-F238E27FC236}">
              <a16:creationId xmlns:a16="http://schemas.microsoft.com/office/drawing/2014/main" id="{99ACCBA1-AA31-4FC7-A1FB-735E7D9741A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7" name="Shape 13" descr="https://hscvsld.hatinh.gov.vn/sold/VBdi.nsf/xls.gif">
          <a:hlinkClick xmlns:r="http://schemas.openxmlformats.org/officeDocument/2006/relationships" r:id="rId10"/>
          <a:extLst>
            <a:ext uri="{FF2B5EF4-FFF2-40B4-BE49-F238E27FC236}">
              <a16:creationId xmlns:a16="http://schemas.microsoft.com/office/drawing/2014/main" id="{B4548BA6-4138-42F5-81DC-58675809DBF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8" name="Shape 14" descr="https://hscvsld.hatinh.gov.vn/sold/VBdi.nsf/pdf.gif">
          <a:hlinkClick xmlns:r="http://schemas.openxmlformats.org/officeDocument/2006/relationships" r:id="rId11"/>
          <a:extLst>
            <a:ext uri="{FF2B5EF4-FFF2-40B4-BE49-F238E27FC236}">
              <a16:creationId xmlns:a16="http://schemas.microsoft.com/office/drawing/2014/main" id="{59DDD722-2489-475A-B399-EA97B841352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79" name="Shape 15" descr="https://hscvsld.hatinh.gov.vn/sold/VBdi.nsf/doc.gif">
          <a:hlinkClick xmlns:r="http://schemas.openxmlformats.org/officeDocument/2006/relationships" r:id="rId12"/>
          <a:extLst>
            <a:ext uri="{FF2B5EF4-FFF2-40B4-BE49-F238E27FC236}">
              <a16:creationId xmlns:a16="http://schemas.microsoft.com/office/drawing/2014/main" id="{CB10B672-A25D-4B5C-B233-37C17BC3EAC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180" name="Shape 16" descr="https://hscvsld.hatinh.gov.vn/sold/VBdi.nsf/pdf.gif">
          <a:hlinkClick xmlns:r="http://schemas.openxmlformats.org/officeDocument/2006/relationships" r:id="rId13"/>
          <a:extLst>
            <a:ext uri="{FF2B5EF4-FFF2-40B4-BE49-F238E27FC236}">
              <a16:creationId xmlns:a16="http://schemas.microsoft.com/office/drawing/2014/main" id="{AC5AB3E8-84FE-4D11-8587-FAA39BE35B2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1" name="Shape 3" descr="https://hscvsld.hatinh.gov.vn/sold/VBdi.nsf/pdf.gif">
          <a:hlinkClick xmlns:r="http://schemas.openxmlformats.org/officeDocument/2006/relationships" r:id="rId1"/>
          <a:extLst>
            <a:ext uri="{FF2B5EF4-FFF2-40B4-BE49-F238E27FC236}">
              <a16:creationId xmlns:a16="http://schemas.microsoft.com/office/drawing/2014/main" id="{DA995174-E260-4776-BFC1-D30C346198D8}"/>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2" name="Shape 4" descr="https://hscvsld.hatinh.gov.vn/sold/VBdi.nsf/doc.gif">
          <a:hlinkClick xmlns:r="http://schemas.openxmlformats.org/officeDocument/2006/relationships" r:id="rId2"/>
          <a:extLst>
            <a:ext uri="{FF2B5EF4-FFF2-40B4-BE49-F238E27FC236}">
              <a16:creationId xmlns:a16="http://schemas.microsoft.com/office/drawing/2014/main" id="{44B147AA-BDA0-4BB4-8A3D-7543CAEA8FE7}"/>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3" name="Shape 5" descr="https://hscvsld.hatinh.gov.vn/sold/VBdi.nsf/xls.gif">
          <a:hlinkClick xmlns:r="http://schemas.openxmlformats.org/officeDocument/2006/relationships" r:id="rId3"/>
          <a:extLst>
            <a:ext uri="{FF2B5EF4-FFF2-40B4-BE49-F238E27FC236}">
              <a16:creationId xmlns:a16="http://schemas.microsoft.com/office/drawing/2014/main" id="{ED18429D-8D2D-4F70-861D-D3514B8BE5E4}"/>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4" name="Shape 6" descr="https://hscvsld.hatinh.gov.vn/sold/VBdi.nsf/xls.gif">
          <a:hlinkClick xmlns:r="http://schemas.openxmlformats.org/officeDocument/2006/relationships" r:id="rId4"/>
          <a:extLst>
            <a:ext uri="{FF2B5EF4-FFF2-40B4-BE49-F238E27FC236}">
              <a16:creationId xmlns:a16="http://schemas.microsoft.com/office/drawing/2014/main" id="{3D302464-C0FA-400A-80B0-AF622473FFEF}"/>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5" name="Shape 7" descr="https://hscvsld.hatinh.gov.vn/sold/VBdi.nsf/xls.gif">
          <a:hlinkClick xmlns:r="http://schemas.openxmlformats.org/officeDocument/2006/relationships" r:id="rId5"/>
          <a:extLst>
            <a:ext uri="{FF2B5EF4-FFF2-40B4-BE49-F238E27FC236}">
              <a16:creationId xmlns:a16="http://schemas.microsoft.com/office/drawing/2014/main" id="{EB10FA9D-47A8-4EAA-B1A0-083759DE208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6" name="Shape 8" descr="https://hscvsld.hatinh.gov.vn/sold/VBdi.nsf/doc.gif">
          <a:hlinkClick xmlns:r="http://schemas.openxmlformats.org/officeDocument/2006/relationships" r:id="rId6"/>
          <a:extLst>
            <a:ext uri="{FF2B5EF4-FFF2-40B4-BE49-F238E27FC236}">
              <a16:creationId xmlns:a16="http://schemas.microsoft.com/office/drawing/2014/main" id="{66641EFB-DB45-4F0E-B041-5EDE1D41D5F8}"/>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7" name="Shape 9" descr="https://hscvsld.hatinh.gov.vn/sold/VBdi.nsf/doc.gif">
          <a:hlinkClick xmlns:r="http://schemas.openxmlformats.org/officeDocument/2006/relationships" r:id="rId7"/>
          <a:extLst>
            <a:ext uri="{FF2B5EF4-FFF2-40B4-BE49-F238E27FC236}">
              <a16:creationId xmlns:a16="http://schemas.microsoft.com/office/drawing/2014/main" id="{11CD684A-B9B1-4B68-980C-1F1E3B1F87DE}"/>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88" name="Shape 10" descr="https://hscvsld.hatinh.gov.vn/sold/VBdi.nsf/xls.gif">
          <a:hlinkClick xmlns:r="http://schemas.openxmlformats.org/officeDocument/2006/relationships" r:id="rId8"/>
          <a:extLst>
            <a:ext uri="{FF2B5EF4-FFF2-40B4-BE49-F238E27FC236}">
              <a16:creationId xmlns:a16="http://schemas.microsoft.com/office/drawing/2014/main" id="{A6A211C8-6498-45F8-8A0B-7FDB1A9DEDCE}"/>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89" name="Shape 11" descr="https://hscvsld.hatinh.gov.vn/sold/VBdi.nsf/star_grey.png">
          <a:extLst>
            <a:ext uri="{FF2B5EF4-FFF2-40B4-BE49-F238E27FC236}">
              <a16:creationId xmlns:a16="http://schemas.microsoft.com/office/drawing/2014/main" id="{A691A47C-93FC-42A6-BBFC-0799779949B6}"/>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0" name="Shape 12" descr="https://hscvsld.hatinh.gov.vn/sold/VBdi.nsf/doc.gif">
          <a:hlinkClick xmlns:r="http://schemas.openxmlformats.org/officeDocument/2006/relationships" r:id="rId9"/>
          <a:extLst>
            <a:ext uri="{FF2B5EF4-FFF2-40B4-BE49-F238E27FC236}">
              <a16:creationId xmlns:a16="http://schemas.microsoft.com/office/drawing/2014/main" id="{07A64090-688B-4B78-9F9A-7E6DABB409E8}"/>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1" name="Shape 13" descr="https://hscvsld.hatinh.gov.vn/sold/VBdi.nsf/xls.gif">
          <a:hlinkClick xmlns:r="http://schemas.openxmlformats.org/officeDocument/2006/relationships" r:id="rId10"/>
          <a:extLst>
            <a:ext uri="{FF2B5EF4-FFF2-40B4-BE49-F238E27FC236}">
              <a16:creationId xmlns:a16="http://schemas.microsoft.com/office/drawing/2014/main" id="{5F51E604-C3BE-414D-B120-27BE4D8AFA17}"/>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2" name="Shape 14" descr="https://hscvsld.hatinh.gov.vn/sold/VBdi.nsf/pdf.gif">
          <a:hlinkClick xmlns:r="http://schemas.openxmlformats.org/officeDocument/2006/relationships" r:id="rId11"/>
          <a:extLst>
            <a:ext uri="{FF2B5EF4-FFF2-40B4-BE49-F238E27FC236}">
              <a16:creationId xmlns:a16="http://schemas.microsoft.com/office/drawing/2014/main" id="{1092F2A8-71DA-4C5E-BEB1-306F9B1CF12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3" name="Shape 15" descr="https://hscvsld.hatinh.gov.vn/sold/VBdi.nsf/doc.gif">
          <a:hlinkClick xmlns:r="http://schemas.openxmlformats.org/officeDocument/2006/relationships" r:id="rId12"/>
          <a:extLst>
            <a:ext uri="{FF2B5EF4-FFF2-40B4-BE49-F238E27FC236}">
              <a16:creationId xmlns:a16="http://schemas.microsoft.com/office/drawing/2014/main" id="{52307C4A-73EE-46AA-A149-90D40624C713}"/>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4" name="Shape 16" descr="https://hscvsld.hatinh.gov.vn/sold/VBdi.nsf/pdf.gif">
          <a:hlinkClick xmlns:r="http://schemas.openxmlformats.org/officeDocument/2006/relationships" r:id="rId13"/>
          <a:extLst>
            <a:ext uri="{FF2B5EF4-FFF2-40B4-BE49-F238E27FC236}">
              <a16:creationId xmlns:a16="http://schemas.microsoft.com/office/drawing/2014/main" id="{0E5A2A96-36B0-4E5B-8305-7D739DA40B6F}"/>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5" name="Shape 3" descr="https://hscvsld.hatinh.gov.vn/sold/VBdi.nsf/pdf.gif">
          <a:hlinkClick xmlns:r="http://schemas.openxmlformats.org/officeDocument/2006/relationships" r:id="rId1"/>
          <a:extLst>
            <a:ext uri="{FF2B5EF4-FFF2-40B4-BE49-F238E27FC236}">
              <a16:creationId xmlns:a16="http://schemas.microsoft.com/office/drawing/2014/main" id="{86925DB3-860B-459E-B8F2-68154618214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6" name="Shape 4" descr="https://hscvsld.hatinh.gov.vn/sold/VBdi.nsf/doc.gif">
          <a:hlinkClick xmlns:r="http://schemas.openxmlformats.org/officeDocument/2006/relationships" r:id="rId2"/>
          <a:extLst>
            <a:ext uri="{FF2B5EF4-FFF2-40B4-BE49-F238E27FC236}">
              <a16:creationId xmlns:a16="http://schemas.microsoft.com/office/drawing/2014/main" id="{9E3B8C50-3864-4F2C-812C-9BBED2C3F12C}"/>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197" name="Shape 11" descr="https://hscvsld.hatinh.gov.vn/sold/VBdi.nsf/star_grey.png">
          <a:extLst>
            <a:ext uri="{FF2B5EF4-FFF2-40B4-BE49-F238E27FC236}">
              <a16:creationId xmlns:a16="http://schemas.microsoft.com/office/drawing/2014/main" id="{1E25FD9B-F9D6-415D-BDCF-8FA7429C4A35}"/>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8" name="Shape 5" descr="https://hscvsld.hatinh.gov.vn/sold/VBdi.nsf/xls.gif">
          <a:hlinkClick xmlns:r="http://schemas.openxmlformats.org/officeDocument/2006/relationships" r:id="rId3"/>
          <a:extLst>
            <a:ext uri="{FF2B5EF4-FFF2-40B4-BE49-F238E27FC236}">
              <a16:creationId xmlns:a16="http://schemas.microsoft.com/office/drawing/2014/main" id="{16D4B4ED-BC4E-4C84-9016-79863BEBCEBD}"/>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199" name="Shape 6" descr="https://hscvsld.hatinh.gov.vn/sold/VBdi.nsf/xls.gif">
          <a:hlinkClick xmlns:r="http://schemas.openxmlformats.org/officeDocument/2006/relationships" r:id="rId4"/>
          <a:extLst>
            <a:ext uri="{FF2B5EF4-FFF2-40B4-BE49-F238E27FC236}">
              <a16:creationId xmlns:a16="http://schemas.microsoft.com/office/drawing/2014/main" id="{86CE70B7-E790-44F2-8917-9132DE6DAB6E}"/>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0" name="Shape 7" descr="https://hscvsld.hatinh.gov.vn/sold/VBdi.nsf/xls.gif">
          <a:hlinkClick xmlns:r="http://schemas.openxmlformats.org/officeDocument/2006/relationships" r:id="rId5"/>
          <a:extLst>
            <a:ext uri="{FF2B5EF4-FFF2-40B4-BE49-F238E27FC236}">
              <a16:creationId xmlns:a16="http://schemas.microsoft.com/office/drawing/2014/main" id="{0F7229F8-C341-400C-9542-908F6905B944}"/>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01" name="Shape 11" descr="https://hscvsld.hatinh.gov.vn/sold/VBdi.nsf/star_grey.png">
          <a:extLst>
            <a:ext uri="{FF2B5EF4-FFF2-40B4-BE49-F238E27FC236}">
              <a16:creationId xmlns:a16="http://schemas.microsoft.com/office/drawing/2014/main" id="{C65A8558-158B-4DCE-8569-1733697CBA73}"/>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2" name="Shape 8" descr="https://hscvsld.hatinh.gov.vn/sold/VBdi.nsf/doc.gif">
          <a:hlinkClick xmlns:r="http://schemas.openxmlformats.org/officeDocument/2006/relationships" r:id="rId6"/>
          <a:extLst>
            <a:ext uri="{FF2B5EF4-FFF2-40B4-BE49-F238E27FC236}">
              <a16:creationId xmlns:a16="http://schemas.microsoft.com/office/drawing/2014/main" id="{227F760B-4A2B-4EEF-8E90-6982C905132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3" name="Shape 9" descr="https://hscvsld.hatinh.gov.vn/sold/VBdi.nsf/doc.gif">
          <a:hlinkClick xmlns:r="http://schemas.openxmlformats.org/officeDocument/2006/relationships" r:id="rId7"/>
          <a:extLst>
            <a:ext uri="{FF2B5EF4-FFF2-40B4-BE49-F238E27FC236}">
              <a16:creationId xmlns:a16="http://schemas.microsoft.com/office/drawing/2014/main" id="{34990A83-CA53-46E0-AE84-DB86BBFEC9F2}"/>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4" name="Shape 10" descr="https://hscvsld.hatinh.gov.vn/sold/VBdi.nsf/xls.gif">
          <a:hlinkClick xmlns:r="http://schemas.openxmlformats.org/officeDocument/2006/relationships" r:id="rId8"/>
          <a:extLst>
            <a:ext uri="{FF2B5EF4-FFF2-40B4-BE49-F238E27FC236}">
              <a16:creationId xmlns:a16="http://schemas.microsoft.com/office/drawing/2014/main" id="{5C9AF2A5-BAAF-4964-A9AF-E66A2D41786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05" name="Shape 11" descr="https://hscvsld.hatinh.gov.vn/sold/VBdi.nsf/star_grey.png">
          <a:extLst>
            <a:ext uri="{FF2B5EF4-FFF2-40B4-BE49-F238E27FC236}">
              <a16:creationId xmlns:a16="http://schemas.microsoft.com/office/drawing/2014/main" id="{169503BB-63D3-4154-99BA-A24D01A6283C}"/>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6" name="Shape 12" descr="https://hscvsld.hatinh.gov.vn/sold/VBdi.nsf/doc.gif">
          <a:hlinkClick xmlns:r="http://schemas.openxmlformats.org/officeDocument/2006/relationships" r:id="rId9"/>
          <a:extLst>
            <a:ext uri="{FF2B5EF4-FFF2-40B4-BE49-F238E27FC236}">
              <a16:creationId xmlns:a16="http://schemas.microsoft.com/office/drawing/2014/main" id="{B3B838DA-9F57-43D8-9A33-1AF694C7630F}"/>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7" name="Shape 13" descr="https://hscvsld.hatinh.gov.vn/sold/VBdi.nsf/xls.gif">
          <a:hlinkClick xmlns:r="http://schemas.openxmlformats.org/officeDocument/2006/relationships" r:id="rId10"/>
          <a:extLst>
            <a:ext uri="{FF2B5EF4-FFF2-40B4-BE49-F238E27FC236}">
              <a16:creationId xmlns:a16="http://schemas.microsoft.com/office/drawing/2014/main" id="{AD2330CB-6645-46E3-B988-F3B12189F607}"/>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8" name="Shape 14" descr="https://hscvsld.hatinh.gov.vn/sold/VBdi.nsf/pdf.gif">
          <a:hlinkClick xmlns:r="http://schemas.openxmlformats.org/officeDocument/2006/relationships" r:id="rId11"/>
          <a:extLst>
            <a:ext uri="{FF2B5EF4-FFF2-40B4-BE49-F238E27FC236}">
              <a16:creationId xmlns:a16="http://schemas.microsoft.com/office/drawing/2014/main" id="{CC040754-2C3F-442D-B39E-FA828967AFCC}"/>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09" name="Shape 15" descr="https://hscvsld.hatinh.gov.vn/sold/VBdi.nsf/doc.gif">
          <a:hlinkClick xmlns:r="http://schemas.openxmlformats.org/officeDocument/2006/relationships" r:id="rId12"/>
          <a:extLst>
            <a:ext uri="{FF2B5EF4-FFF2-40B4-BE49-F238E27FC236}">
              <a16:creationId xmlns:a16="http://schemas.microsoft.com/office/drawing/2014/main" id="{225B4D01-4607-4FA2-813A-D81056842E7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0" name="Shape 16" descr="https://hscvsld.hatinh.gov.vn/sold/VBdi.nsf/pdf.gif">
          <a:hlinkClick xmlns:r="http://schemas.openxmlformats.org/officeDocument/2006/relationships" r:id="rId13"/>
          <a:extLst>
            <a:ext uri="{FF2B5EF4-FFF2-40B4-BE49-F238E27FC236}">
              <a16:creationId xmlns:a16="http://schemas.microsoft.com/office/drawing/2014/main" id="{CD7DD38E-2782-4A68-A764-D89CC0A3CD4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1" name="Shape 3" descr="https://hscvsld.hatinh.gov.vn/sold/VBdi.nsf/pdf.gif">
          <a:hlinkClick xmlns:r="http://schemas.openxmlformats.org/officeDocument/2006/relationships" r:id="rId1"/>
          <a:extLst>
            <a:ext uri="{FF2B5EF4-FFF2-40B4-BE49-F238E27FC236}">
              <a16:creationId xmlns:a16="http://schemas.microsoft.com/office/drawing/2014/main" id="{C7F3CF4E-0109-42F3-831E-1788DE167C18}"/>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2" name="Shape 4" descr="https://hscvsld.hatinh.gov.vn/sold/VBdi.nsf/doc.gif">
          <a:hlinkClick xmlns:r="http://schemas.openxmlformats.org/officeDocument/2006/relationships" r:id="rId2"/>
          <a:extLst>
            <a:ext uri="{FF2B5EF4-FFF2-40B4-BE49-F238E27FC236}">
              <a16:creationId xmlns:a16="http://schemas.microsoft.com/office/drawing/2014/main" id="{6FB6A1C5-98AB-4003-8C43-8641B80759A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3" name="Shape 5" descr="https://hscvsld.hatinh.gov.vn/sold/VBdi.nsf/xls.gif">
          <a:hlinkClick xmlns:r="http://schemas.openxmlformats.org/officeDocument/2006/relationships" r:id="rId3"/>
          <a:extLst>
            <a:ext uri="{FF2B5EF4-FFF2-40B4-BE49-F238E27FC236}">
              <a16:creationId xmlns:a16="http://schemas.microsoft.com/office/drawing/2014/main" id="{3800C1BF-C9A4-425D-8563-3E02D19E3FC7}"/>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4" name="Shape 6" descr="https://hscvsld.hatinh.gov.vn/sold/VBdi.nsf/xls.gif">
          <a:hlinkClick xmlns:r="http://schemas.openxmlformats.org/officeDocument/2006/relationships" r:id="rId4"/>
          <a:extLst>
            <a:ext uri="{FF2B5EF4-FFF2-40B4-BE49-F238E27FC236}">
              <a16:creationId xmlns:a16="http://schemas.microsoft.com/office/drawing/2014/main" id="{1D1D086B-7A24-4610-970D-CE9CD9E9F0C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5" name="Shape 7" descr="https://hscvsld.hatinh.gov.vn/sold/VBdi.nsf/xls.gif">
          <a:hlinkClick xmlns:r="http://schemas.openxmlformats.org/officeDocument/2006/relationships" r:id="rId5"/>
          <a:extLst>
            <a:ext uri="{FF2B5EF4-FFF2-40B4-BE49-F238E27FC236}">
              <a16:creationId xmlns:a16="http://schemas.microsoft.com/office/drawing/2014/main" id="{733904A0-7209-46CE-9287-ABAD0CACF0A1}"/>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6" name="Shape 8" descr="https://hscvsld.hatinh.gov.vn/sold/VBdi.nsf/doc.gif">
          <a:hlinkClick xmlns:r="http://schemas.openxmlformats.org/officeDocument/2006/relationships" r:id="rId6"/>
          <a:extLst>
            <a:ext uri="{FF2B5EF4-FFF2-40B4-BE49-F238E27FC236}">
              <a16:creationId xmlns:a16="http://schemas.microsoft.com/office/drawing/2014/main" id="{2E3D1C2B-142D-4FC9-999C-FDD4290E61E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7" name="Shape 9" descr="https://hscvsld.hatinh.gov.vn/sold/VBdi.nsf/doc.gif">
          <a:hlinkClick xmlns:r="http://schemas.openxmlformats.org/officeDocument/2006/relationships" r:id="rId7"/>
          <a:extLst>
            <a:ext uri="{FF2B5EF4-FFF2-40B4-BE49-F238E27FC236}">
              <a16:creationId xmlns:a16="http://schemas.microsoft.com/office/drawing/2014/main" id="{50D60A19-37F4-4A7D-9AD8-70795BED8A3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18" name="Shape 10" descr="https://hscvsld.hatinh.gov.vn/sold/VBdi.nsf/xls.gif">
          <a:hlinkClick xmlns:r="http://schemas.openxmlformats.org/officeDocument/2006/relationships" r:id="rId8"/>
          <a:extLst>
            <a:ext uri="{FF2B5EF4-FFF2-40B4-BE49-F238E27FC236}">
              <a16:creationId xmlns:a16="http://schemas.microsoft.com/office/drawing/2014/main" id="{F1448327-674C-4953-B83A-D94F8531903E}"/>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19" name="Shape 11" descr="https://hscvsld.hatinh.gov.vn/sold/VBdi.nsf/star_grey.png">
          <a:extLst>
            <a:ext uri="{FF2B5EF4-FFF2-40B4-BE49-F238E27FC236}">
              <a16:creationId xmlns:a16="http://schemas.microsoft.com/office/drawing/2014/main" id="{66EF48F1-EDE6-4A3F-BF1D-A2542A1F869C}"/>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0" name="Shape 12" descr="https://hscvsld.hatinh.gov.vn/sold/VBdi.nsf/doc.gif">
          <a:hlinkClick xmlns:r="http://schemas.openxmlformats.org/officeDocument/2006/relationships" r:id="rId9"/>
          <a:extLst>
            <a:ext uri="{FF2B5EF4-FFF2-40B4-BE49-F238E27FC236}">
              <a16:creationId xmlns:a16="http://schemas.microsoft.com/office/drawing/2014/main" id="{46BA4437-82E3-4C61-9176-4AB98B5949F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1" name="Shape 13" descr="https://hscvsld.hatinh.gov.vn/sold/VBdi.nsf/xls.gif">
          <a:hlinkClick xmlns:r="http://schemas.openxmlformats.org/officeDocument/2006/relationships" r:id="rId10"/>
          <a:extLst>
            <a:ext uri="{FF2B5EF4-FFF2-40B4-BE49-F238E27FC236}">
              <a16:creationId xmlns:a16="http://schemas.microsoft.com/office/drawing/2014/main" id="{2A350A50-534C-4EC0-BB7B-548AEABB35A3}"/>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2" name="Shape 14" descr="https://hscvsld.hatinh.gov.vn/sold/VBdi.nsf/pdf.gif">
          <a:hlinkClick xmlns:r="http://schemas.openxmlformats.org/officeDocument/2006/relationships" r:id="rId11"/>
          <a:extLst>
            <a:ext uri="{FF2B5EF4-FFF2-40B4-BE49-F238E27FC236}">
              <a16:creationId xmlns:a16="http://schemas.microsoft.com/office/drawing/2014/main" id="{FF3CEF1F-1F59-4542-A545-E958AF23C50F}"/>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3" name="Shape 15" descr="https://hscvsld.hatinh.gov.vn/sold/VBdi.nsf/doc.gif">
          <a:hlinkClick xmlns:r="http://schemas.openxmlformats.org/officeDocument/2006/relationships" r:id="rId12"/>
          <a:extLst>
            <a:ext uri="{FF2B5EF4-FFF2-40B4-BE49-F238E27FC236}">
              <a16:creationId xmlns:a16="http://schemas.microsoft.com/office/drawing/2014/main" id="{FC1DEC51-11CC-419F-A3AF-F1378FCA34C7}"/>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4" name="Shape 16" descr="https://hscvsld.hatinh.gov.vn/sold/VBdi.nsf/pdf.gif">
          <a:hlinkClick xmlns:r="http://schemas.openxmlformats.org/officeDocument/2006/relationships" r:id="rId13"/>
          <a:extLst>
            <a:ext uri="{FF2B5EF4-FFF2-40B4-BE49-F238E27FC236}">
              <a16:creationId xmlns:a16="http://schemas.microsoft.com/office/drawing/2014/main" id="{03DFAA8E-9A8F-42A2-9695-E12E558B804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5" name="Shape 3" descr="https://hscvsld.hatinh.gov.vn/sold/VBdi.nsf/pdf.gif">
          <a:hlinkClick xmlns:r="http://schemas.openxmlformats.org/officeDocument/2006/relationships" r:id="rId1"/>
          <a:extLst>
            <a:ext uri="{FF2B5EF4-FFF2-40B4-BE49-F238E27FC236}">
              <a16:creationId xmlns:a16="http://schemas.microsoft.com/office/drawing/2014/main" id="{759EA55E-4DBE-4FF4-A798-C90CB210A31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6" name="Shape 4" descr="https://hscvsld.hatinh.gov.vn/sold/VBdi.nsf/doc.gif">
          <a:hlinkClick xmlns:r="http://schemas.openxmlformats.org/officeDocument/2006/relationships" r:id="rId2"/>
          <a:extLst>
            <a:ext uri="{FF2B5EF4-FFF2-40B4-BE49-F238E27FC236}">
              <a16:creationId xmlns:a16="http://schemas.microsoft.com/office/drawing/2014/main" id="{E218AFE2-411B-4AA0-9D95-5234DBF186A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27" name="Shape 11" descr="https://hscvsld.hatinh.gov.vn/sold/VBdi.nsf/star_grey.png">
          <a:extLst>
            <a:ext uri="{FF2B5EF4-FFF2-40B4-BE49-F238E27FC236}">
              <a16:creationId xmlns:a16="http://schemas.microsoft.com/office/drawing/2014/main" id="{CC025FE8-86A7-4CBA-ACA8-3296EE885C1A}"/>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8" name="Shape 5" descr="https://hscvsld.hatinh.gov.vn/sold/VBdi.nsf/xls.gif">
          <a:hlinkClick xmlns:r="http://schemas.openxmlformats.org/officeDocument/2006/relationships" r:id="rId3"/>
          <a:extLst>
            <a:ext uri="{FF2B5EF4-FFF2-40B4-BE49-F238E27FC236}">
              <a16:creationId xmlns:a16="http://schemas.microsoft.com/office/drawing/2014/main" id="{24B750B7-46D9-4AC4-A206-75DFB1362545}"/>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29" name="Shape 6" descr="https://hscvsld.hatinh.gov.vn/sold/VBdi.nsf/xls.gif">
          <a:hlinkClick xmlns:r="http://schemas.openxmlformats.org/officeDocument/2006/relationships" r:id="rId4"/>
          <a:extLst>
            <a:ext uri="{FF2B5EF4-FFF2-40B4-BE49-F238E27FC236}">
              <a16:creationId xmlns:a16="http://schemas.microsoft.com/office/drawing/2014/main" id="{A24B35ED-A685-4811-B427-D1ED58FCC490}"/>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0" name="Shape 7" descr="https://hscvsld.hatinh.gov.vn/sold/VBdi.nsf/xls.gif">
          <a:hlinkClick xmlns:r="http://schemas.openxmlformats.org/officeDocument/2006/relationships" r:id="rId5"/>
          <a:extLst>
            <a:ext uri="{FF2B5EF4-FFF2-40B4-BE49-F238E27FC236}">
              <a16:creationId xmlns:a16="http://schemas.microsoft.com/office/drawing/2014/main" id="{9379FD4C-E067-427B-8A8B-E07E0CC65083}"/>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31" name="Shape 11" descr="https://hscvsld.hatinh.gov.vn/sold/VBdi.nsf/star_grey.png">
          <a:extLst>
            <a:ext uri="{FF2B5EF4-FFF2-40B4-BE49-F238E27FC236}">
              <a16:creationId xmlns:a16="http://schemas.microsoft.com/office/drawing/2014/main" id="{A5DBA4E1-2845-4D47-A765-4D349C7E4701}"/>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2" name="Shape 8" descr="https://hscvsld.hatinh.gov.vn/sold/VBdi.nsf/doc.gif">
          <a:hlinkClick xmlns:r="http://schemas.openxmlformats.org/officeDocument/2006/relationships" r:id="rId6"/>
          <a:extLst>
            <a:ext uri="{FF2B5EF4-FFF2-40B4-BE49-F238E27FC236}">
              <a16:creationId xmlns:a16="http://schemas.microsoft.com/office/drawing/2014/main" id="{B620687C-47DE-4838-AC1A-0C3A1381DF3B}"/>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3" name="Shape 9" descr="https://hscvsld.hatinh.gov.vn/sold/VBdi.nsf/doc.gif">
          <a:hlinkClick xmlns:r="http://schemas.openxmlformats.org/officeDocument/2006/relationships" r:id="rId7"/>
          <a:extLst>
            <a:ext uri="{FF2B5EF4-FFF2-40B4-BE49-F238E27FC236}">
              <a16:creationId xmlns:a16="http://schemas.microsoft.com/office/drawing/2014/main" id="{A90F8A47-51EA-437E-AE50-66C4A1D85562}"/>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4" name="Shape 10" descr="https://hscvsld.hatinh.gov.vn/sold/VBdi.nsf/xls.gif">
          <a:hlinkClick xmlns:r="http://schemas.openxmlformats.org/officeDocument/2006/relationships" r:id="rId8"/>
          <a:extLst>
            <a:ext uri="{FF2B5EF4-FFF2-40B4-BE49-F238E27FC236}">
              <a16:creationId xmlns:a16="http://schemas.microsoft.com/office/drawing/2014/main" id="{A83C3B5D-011F-4EF3-BE4F-D8BBBE1C0AAC}"/>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5" name="Shape 12" descr="https://hscvsld.hatinh.gov.vn/sold/VBdi.nsf/doc.gif">
          <a:hlinkClick xmlns:r="http://schemas.openxmlformats.org/officeDocument/2006/relationships" r:id="rId9"/>
          <a:extLst>
            <a:ext uri="{FF2B5EF4-FFF2-40B4-BE49-F238E27FC236}">
              <a16:creationId xmlns:a16="http://schemas.microsoft.com/office/drawing/2014/main" id="{09C974D3-5406-4BCF-9917-53FAD576E832}"/>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6" name="Shape 13" descr="https://hscvsld.hatinh.gov.vn/sold/VBdi.nsf/xls.gif">
          <a:hlinkClick xmlns:r="http://schemas.openxmlformats.org/officeDocument/2006/relationships" r:id="rId10"/>
          <a:extLst>
            <a:ext uri="{FF2B5EF4-FFF2-40B4-BE49-F238E27FC236}">
              <a16:creationId xmlns:a16="http://schemas.microsoft.com/office/drawing/2014/main" id="{77CC92D0-D821-4DF5-BBFF-B9146B27CD49}"/>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7" name="Shape 14" descr="https://hscvsld.hatinh.gov.vn/sold/VBdi.nsf/pdf.gif">
          <a:hlinkClick xmlns:r="http://schemas.openxmlformats.org/officeDocument/2006/relationships" r:id="rId11"/>
          <a:extLst>
            <a:ext uri="{FF2B5EF4-FFF2-40B4-BE49-F238E27FC236}">
              <a16:creationId xmlns:a16="http://schemas.microsoft.com/office/drawing/2014/main" id="{FBD84CB0-A00F-4ACA-AA7C-33DD3D3EEF0A}"/>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8" name="Shape 15" descr="https://hscvsld.hatinh.gov.vn/sold/VBdi.nsf/doc.gif">
          <a:hlinkClick xmlns:r="http://schemas.openxmlformats.org/officeDocument/2006/relationships" r:id="rId12"/>
          <a:extLst>
            <a:ext uri="{FF2B5EF4-FFF2-40B4-BE49-F238E27FC236}">
              <a16:creationId xmlns:a16="http://schemas.microsoft.com/office/drawing/2014/main" id="{468D4A6F-B2FE-4E06-8702-61E2433B77D4}"/>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314325" cy="171450"/>
    <xdr:sp macro="" textlink="">
      <xdr:nvSpPr>
        <xdr:cNvPr id="239" name="Shape 16" descr="https://hscvsld.hatinh.gov.vn/sold/VBdi.nsf/pdf.gif">
          <a:hlinkClick xmlns:r="http://schemas.openxmlformats.org/officeDocument/2006/relationships" r:id="rId13"/>
          <a:extLst>
            <a:ext uri="{FF2B5EF4-FFF2-40B4-BE49-F238E27FC236}">
              <a16:creationId xmlns:a16="http://schemas.microsoft.com/office/drawing/2014/main" id="{AD7D8DF0-1FA7-4F08-B19E-F3E9BFAE5C04}"/>
            </a:ext>
          </a:extLst>
        </xdr:cNvPr>
        <xdr:cNvSpPr/>
      </xdr:nvSpPr>
      <xdr:spPr>
        <a:xfrm>
          <a:off x="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0" name="Shape 3" descr="https://hscvsld.hatinh.gov.vn/sold/VBdi.nsf/pdf.gif">
          <a:hlinkClick xmlns:r="http://schemas.openxmlformats.org/officeDocument/2006/relationships" r:id="rId1"/>
          <a:extLst>
            <a:ext uri="{FF2B5EF4-FFF2-40B4-BE49-F238E27FC236}">
              <a16:creationId xmlns:a16="http://schemas.microsoft.com/office/drawing/2014/main" id="{59523D98-D7E0-4369-AC4B-9C5F9E880AA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1" name="Shape 4" descr="https://hscvsld.hatinh.gov.vn/sold/VBdi.nsf/doc.gif">
          <a:hlinkClick xmlns:r="http://schemas.openxmlformats.org/officeDocument/2006/relationships" r:id="rId2"/>
          <a:extLst>
            <a:ext uri="{FF2B5EF4-FFF2-40B4-BE49-F238E27FC236}">
              <a16:creationId xmlns:a16="http://schemas.microsoft.com/office/drawing/2014/main" id="{FE086D0A-58C9-42D5-A132-D0A423CEF86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2" name="Shape 5" descr="https://hscvsld.hatinh.gov.vn/sold/VBdi.nsf/xls.gif">
          <a:hlinkClick xmlns:r="http://schemas.openxmlformats.org/officeDocument/2006/relationships" r:id="rId3"/>
          <a:extLst>
            <a:ext uri="{FF2B5EF4-FFF2-40B4-BE49-F238E27FC236}">
              <a16:creationId xmlns:a16="http://schemas.microsoft.com/office/drawing/2014/main" id="{ABC47579-3FE6-4AE8-94F9-654236B25D6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3" name="Shape 6" descr="https://hscvsld.hatinh.gov.vn/sold/VBdi.nsf/xls.gif">
          <a:hlinkClick xmlns:r="http://schemas.openxmlformats.org/officeDocument/2006/relationships" r:id="rId4"/>
          <a:extLst>
            <a:ext uri="{FF2B5EF4-FFF2-40B4-BE49-F238E27FC236}">
              <a16:creationId xmlns:a16="http://schemas.microsoft.com/office/drawing/2014/main" id="{AE9A9874-761F-43B0-837B-92AFB339FF5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4" name="Shape 7" descr="https://hscvsld.hatinh.gov.vn/sold/VBdi.nsf/xls.gif">
          <a:hlinkClick xmlns:r="http://schemas.openxmlformats.org/officeDocument/2006/relationships" r:id="rId5"/>
          <a:extLst>
            <a:ext uri="{FF2B5EF4-FFF2-40B4-BE49-F238E27FC236}">
              <a16:creationId xmlns:a16="http://schemas.microsoft.com/office/drawing/2014/main" id="{469224F1-B97E-4A7E-9BFD-0BCD1B04037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5" name="Shape 8" descr="https://hscvsld.hatinh.gov.vn/sold/VBdi.nsf/doc.gif">
          <a:hlinkClick xmlns:r="http://schemas.openxmlformats.org/officeDocument/2006/relationships" r:id="rId6"/>
          <a:extLst>
            <a:ext uri="{FF2B5EF4-FFF2-40B4-BE49-F238E27FC236}">
              <a16:creationId xmlns:a16="http://schemas.microsoft.com/office/drawing/2014/main" id="{63F8B972-5067-4B9D-83AC-B1D74F5A209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6" name="Shape 9" descr="https://hscvsld.hatinh.gov.vn/sold/VBdi.nsf/doc.gif">
          <a:hlinkClick xmlns:r="http://schemas.openxmlformats.org/officeDocument/2006/relationships" r:id="rId7"/>
          <a:extLst>
            <a:ext uri="{FF2B5EF4-FFF2-40B4-BE49-F238E27FC236}">
              <a16:creationId xmlns:a16="http://schemas.microsoft.com/office/drawing/2014/main" id="{A86F4C39-5EC6-4A52-AD69-9C31394CCF7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7" name="Shape 10" descr="https://hscvsld.hatinh.gov.vn/sold/VBdi.nsf/xls.gif">
          <a:hlinkClick xmlns:r="http://schemas.openxmlformats.org/officeDocument/2006/relationships" r:id="rId8"/>
          <a:extLst>
            <a:ext uri="{FF2B5EF4-FFF2-40B4-BE49-F238E27FC236}">
              <a16:creationId xmlns:a16="http://schemas.microsoft.com/office/drawing/2014/main" id="{E535B06C-AE70-4535-B0C4-78256662500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48" name="Shape 11" descr="https://hscvsld.hatinh.gov.vn/sold/VBdi.nsf/star_grey.png">
          <a:extLst>
            <a:ext uri="{FF2B5EF4-FFF2-40B4-BE49-F238E27FC236}">
              <a16:creationId xmlns:a16="http://schemas.microsoft.com/office/drawing/2014/main" id="{941D7ED6-59BD-4FD7-8DF7-8F941CFE305F}"/>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49" name="Shape 12" descr="https://hscvsld.hatinh.gov.vn/sold/VBdi.nsf/doc.gif">
          <a:hlinkClick xmlns:r="http://schemas.openxmlformats.org/officeDocument/2006/relationships" r:id="rId9"/>
          <a:extLst>
            <a:ext uri="{FF2B5EF4-FFF2-40B4-BE49-F238E27FC236}">
              <a16:creationId xmlns:a16="http://schemas.microsoft.com/office/drawing/2014/main" id="{8A4A3E83-5D58-46DE-AEF3-613B6EAC425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0" name="Shape 13" descr="https://hscvsld.hatinh.gov.vn/sold/VBdi.nsf/xls.gif">
          <a:hlinkClick xmlns:r="http://schemas.openxmlformats.org/officeDocument/2006/relationships" r:id="rId10"/>
          <a:extLst>
            <a:ext uri="{FF2B5EF4-FFF2-40B4-BE49-F238E27FC236}">
              <a16:creationId xmlns:a16="http://schemas.microsoft.com/office/drawing/2014/main" id="{46E50B7C-DCC0-4086-B0EA-6F40D73D1DF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1" name="Shape 14" descr="https://hscvsld.hatinh.gov.vn/sold/VBdi.nsf/pdf.gif">
          <a:hlinkClick xmlns:r="http://schemas.openxmlformats.org/officeDocument/2006/relationships" r:id="rId11"/>
          <a:extLst>
            <a:ext uri="{FF2B5EF4-FFF2-40B4-BE49-F238E27FC236}">
              <a16:creationId xmlns:a16="http://schemas.microsoft.com/office/drawing/2014/main" id="{3D723602-BCA1-4D35-9379-F4FCBE9C697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2" name="Shape 15" descr="https://hscvsld.hatinh.gov.vn/sold/VBdi.nsf/doc.gif">
          <a:hlinkClick xmlns:r="http://schemas.openxmlformats.org/officeDocument/2006/relationships" r:id="rId12"/>
          <a:extLst>
            <a:ext uri="{FF2B5EF4-FFF2-40B4-BE49-F238E27FC236}">
              <a16:creationId xmlns:a16="http://schemas.microsoft.com/office/drawing/2014/main" id="{349C0919-3809-4427-AD37-3931C60EAB9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3" name="Shape 16" descr="https://hscvsld.hatinh.gov.vn/sold/VBdi.nsf/pdf.gif">
          <a:hlinkClick xmlns:r="http://schemas.openxmlformats.org/officeDocument/2006/relationships" r:id="rId13"/>
          <a:extLst>
            <a:ext uri="{FF2B5EF4-FFF2-40B4-BE49-F238E27FC236}">
              <a16:creationId xmlns:a16="http://schemas.microsoft.com/office/drawing/2014/main" id="{F495A895-F986-4675-8CF4-43F657F37EC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4" name="Shape 3" descr="https://hscvsld.hatinh.gov.vn/sold/VBdi.nsf/pdf.gif">
          <a:hlinkClick xmlns:r="http://schemas.openxmlformats.org/officeDocument/2006/relationships" r:id="rId1"/>
          <a:extLst>
            <a:ext uri="{FF2B5EF4-FFF2-40B4-BE49-F238E27FC236}">
              <a16:creationId xmlns:a16="http://schemas.microsoft.com/office/drawing/2014/main" id="{8031DD0C-FB72-47BD-B60C-FB4AB3A79CB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5" name="Shape 4" descr="https://hscvsld.hatinh.gov.vn/sold/VBdi.nsf/doc.gif">
          <a:hlinkClick xmlns:r="http://schemas.openxmlformats.org/officeDocument/2006/relationships" r:id="rId2"/>
          <a:extLst>
            <a:ext uri="{FF2B5EF4-FFF2-40B4-BE49-F238E27FC236}">
              <a16:creationId xmlns:a16="http://schemas.microsoft.com/office/drawing/2014/main" id="{8DD55207-FC63-4D86-971F-A9DAD45FD99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56" name="Shape 11" descr="https://hscvsld.hatinh.gov.vn/sold/VBdi.nsf/star_grey.png">
          <a:extLst>
            <a:ext uri="{FF2B5EF4-FFF2-40B4-BE49-F238E27FC236}">
              <a16:creationId xmlns:a16="http://schemas.microsoft.com/office/drawing/2014/main" id="{F9334C1C-D9C2-42DF-BB08-C723F8C9B7D0}"/>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7" name="Shape 5" descr="https://hscvsld.hatinh.gov.vn/sold/VBdi.nsf/xls.gif">
          <a:hlinkClick xmlns:r="http://schemas.openxmlformats.org/officeDocument/2006/relationships" r:id="rId3"/>
          <a:extLst>
            <a:ext uri="{FF2B5EF4-FFF2-40B4-BE49-F238E27FC236}">
              <a16:creationId xmlns:a16="http://schemas.microsoft.com/office/drawing/2014/main" id="{E0241007-43F4-436B-BBA4-9A7EDC438A4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8" name="Shape 6" descr="https://hscvsld.hatinh.gov.vn/sold/VBdi.nsf/xls.gif">
          <a:hlinkClick xmlns:r="http://schemas.openxmlformats.org/officeDocument/2006/relationships" r:id="rId4"/>
          <a:extLst>
            <a:ext uri="{FF2B5EF4-FFF2-40B4-BE49-F238E27FC236}">
              <a16:creationId xmlns:a16="http://schemas.microsoft.com/office/drawing/2014/main" id="{235424CC-7447-42E0-844C-2C696067FD7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59" name="Shape 7" descr="https://hscvsld.hatinh.gov.vn/sold/VBdi.nsf/xls.gif">
          <a:hlinkClick xmlns:r="http://schemas.openxmlformats.org/officeDocument/2006/relationships" r:id="rId5"/>
          <a:extLst>
            <a:ext uri="{FF2B5EF4-FFF2-40B4-BE49-F238E27FC236}">
              <a16:creationId xmlns:a16="http://schemas.microsoft.com/office/drawing/2014/main" id="{83C8D766-59C8-4651-8836-408DFA65B68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60" name="Shape 11" descr="https://hscvsld.hatinh.gov.vn/sold/VBdi.nsf/star_grey.png">
          <a:extLst>
            <a:ext uri="{FF2B5EF4-FFF2-40B4-BE49-F238E27FC236}">
              <a16:creationId xmlns:a16="http://schemas.microsoft.com/office/drawing/2014/main" id="{CF266239-A942-4CE8-AF18-B016B6291724}"/>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1" name="Shape 8" descr="https://hscvsld.hatinh.gov.vn/sold/VBdi.nsf/doc.gif">
          <a:hlinkClick xmlns:r="http://schemas.openxmlformats.org/officeDocument/2006/relationships" r:id="rId6"/>
          <a:extLst>
            <a:ext uri="{FF2B5EF4-FFF2-40B4-BE49-F238E27FC236}">
              <a16:creationId xmlns:a16="http://schemas.microsoft.com/office/drawing/2014/main" id="{DD380B99-723C-4EE1-9F1C-B6E78D972EA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2" name="Shape 9" descr="https://hscvsld.hatinh.gov.vn/sold/VBdi.nsf/doc.gif">
          <a:hlinkClick xmlns:r="http://schemas.openxmlformats.org/officeDocument/2006/relationships" r:id="rId7"/>
          <a:extLst>
            <a:ext uri="{FF2B5EF4-FFF2-40B4-BE49-F238E27FC236}">
              <a16:creationId xmlns:a16="http://schemas.microsoft.com/office/drawing/2014/main" id="{5E6B9392-054E-4E17-9B89-C208280A213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3" name="Shape 10" descr="https://hscvsld.hatinh.gov.vn/sold/VBdi.nsf/xls.gif">
          <a:hlinkClick xmlns:r="http://schemas.openxmlformats.org/officeDocument/2006/relationships" r:id="rId8"/>
          <a:extLst>
            <a:ext uri="{FF2B5EF4-FFF2-40B4-BE49-F238E27FC236}">
              <a16:creationId xmlns:a16="http://schemas.microsoft.com/office/drawing/2014/main" id="{BE43BA25-2220-4717-85DE-9BD29844655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64" name="Shape 11" descr="https://hscvsld.hatinh.gov.vn/sold/VBdi.nsf/star_grey.png">
          <a:extLst>
            <a:ext uri="{FF2B5EF4-FFF2-40B4-BE49-F238E27FC236}">
              <a16:creationId xmlns:a16="http://schemas.microsoft.com/office/drawing/2014/main" id="{BD38961C-1746-4C5E-A3DB-EE1939A92C07}"/>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5" name="Shape 12" descr="https://hscvsld.hatinh.gov.vn/sold/VBdi.nsf/doc.gif">
          <a:hlinkClick xmlns:r="http://schemas.openxmlformats.org/officeDocument/2006/relationships" r:id="rId9"/>
          <a:extLst>
            <a:ext uri="{FF2B5EF4-FFF2-40B4-BE49-F238E27FC236}">
              <a16:creationId xmlns:a16="http://schemas.microsoft.com/office/drawing/2014/main" id="{0C290ACF-0D36-4979-8384-C76FE6A3CC6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6" name="Shape 13" descr="https://hscvsld.hatinh.gov.vn/sold/VBdi.nsf/xls.gif">
          <a:hlinkClick xmlns:r="http://schemas.openxmlformats.org/officeDocument/2006/relationships" r:id="rId10"/>
          <a:extLst>
            <a:ext uri="{FF2B5EF4-FFF2-40B4-BE49-F238E27FC236}">
              <a16:creationId xmlns:a16="http://schemas.microsoft.com/office/drawing/2014/main" id="{90751CAB-8454-48D7-BC84-7BA5D2A5461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7" name="Shape 14" descr="https://hscvsld.hatinh.gov.vn/sold/VBdi.nsf/pdf.gif">
          <a:hlinkClick xmlns:r="http://schemas.openxmlformats.org/officeDocument/2006/relationships" r:id="rId11"/>
          <a:extLst>
            <a:ext uri="{FF2B5EF4-FFF2-40B4-BE49-F238E27FC236}">
              <a16:creationId xmlns:a16="http://schemas.microsoft.com/office/drawing/2014/main" id="{6816BD02-09F1-4B07-8E4A-8572183D3B8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8" name="Shape 15" descr="https://hscvsld.hatinh.gov.vn/sold/VBdi.nsf/doc.gif">
          <a:hlinkClick xmlns:r="http://schemas.openxmlformats.org/officeDocument/2006/relationships" r:id="rId12"/>
          <a:extLst>
            <a:ext uri="{FF2B5EF4-FFF2-40B4-BE49-F238E27FC236}">
              <a16:creationId xmlns:a16="http://schemas.microsoft.com/office/drawing/2014/main" id="{3436EB27-E605-4C4A-AA96-F5F37209873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69" name="Shape 16" descr="https://hscvsld.hatinh.gov.vn/sold/VBdi.nsf/pdf.gif">
          <a:hlinkClick xmlns:r="http://schemas.openxmlformats.org/officeDocument/2006/relationships" r:id="rId13"/>
          <a:extLst>
            <a:ext uri="{FF2B5EF4-FFF2-40B4-BE49-F238E27FC236}">
              <a16:creationId xmlns:a16="http://schemas.microsoft.com/office/drawing/2014/main" id="{C12978C1-9C9E-487D-BBE8-1B677C9A3B2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0" name="Shape 3" descr="https://hscvsld.hatinh.gov.vn/sold/VBdi.nsf/pdf.gif">
          <a:hlinkClick xmlns:r="http://schemas.openxmlformats.org/officeDocument/2006/relationships" r:id="rId1"/>
          <a:extLst>
            <a:ext uri="{FF2B5EF4-FFF2-40B4-BE49-F238E27FC236}">
              <a16:creationId xmlns:a16="http://schemas.microsoft.com/office/drawing/2014/main" id="{139A4221-88AE-4685-A68F-AC46540C69B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1" name="Shape 4" descr="https://hscvsld.hatinh.gov.vn/sold/VBdi.nsf/doc.gif">
          <a:hlinkClick xmlns:r="http://schemas.openxmlformats.org/officeDocument/2006/relationships" r:id="rId2"/>
          <a:extLst>
            <a:ext uri="{FF2B5EF4-FFF2-40B4-BE49-F238E27FC236}">
              <a16:creationId xmlns:a16="http://schemas.microsoft.com/office/drawing/2014/main" id="{068346A2-0011-433C-AB86-9C74D4A439F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2" name="Shape 5" descr="https://hscvsld.hatinh.gov.vn/sold/VBdi.nsf/xls.gif">
          <a:hlinkClick xmlns:r="http://schemas.openxmlformats.org/officeDocument/2006/relationships" r:id="rId3"/>
          <a:extLst>
            <a:ext uri="{FF2B5EF4-FFF2-40B4-BE49-F238E27FC236}">
              <a16:creationId xmlns:a16="http://schemas.microsoft.com/office/drawing/2014/main" id="{03175A81-F7AA-40E7-8246-367FBD2C937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3" name="Shape 6" descr="https://hscvsld.hatinh.gov.vn/sold/VBdi.nsf/xls.gif">
          <a:hlinkClick xmlns:r="http://schemas.openxmlformats.org/officeDocument/2006/relationships" r:id="rId4"/>
          <a:extLst>
            <a:ext uri="{FF2B5EF4-FFF2-40B4-BE49-F238E27FC236}">
              <a16:creationId xmlns:a16="http://schemas.microsoft.com/office/drawing/2014/main" id="{C6CD58B8-B4F9-4088-836C-0597DE7FA3F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4" name="Shape 7" descr="https://hscvsld.hatinh.gov.vn/sold/VBdi.nsf/xls.gif">
          <a:hlinkClick xmlns:r="http://schemas.openxmlformats.org/officeDocument/2006/relationships" r:id="rId5"/>
          <a:extLst>
            <a:ext uri="{FF2B5EF4-FFF2-40B4-BE49-F238E27FC236}">
              <a16:creationId xmlns:a16="http://schemas.microsoft.com/office/drawing/2014/main" id="{CC34DACF-C3EA-41BB-9EE0-28B122501AA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5" name="Shape 8" descr="https://hscvsld.hatinh.gov.vn/sold/VBdi.nsf/doc.gif">
          <a:hlinkClick xmlns:r="http://schemas.openxmlformats.org/officeDocument/2006/relationships" r:id="rId6"/>
          <a:extLst>
            <a:ext uri="{FF2B5EF4-FFF2-40B4-BE49-F238E27FC236}">
              <a16:creationId xmlns:a16="http://schemas.microsoft.com/office/drawing/2014/main" id="{2A29DE5E-989E-46A6-A8EB-4DC06F0F921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6" name="Shape 9" descr="https://hscvsld.hatinh.gov.vn/sold/VBdi.nsf/doc.gif">
          <a:hlinkClick xmlns:r="http://schemas.openxmlformats.org/officeDocument/2006/relationships" r:id="rId7"/>
          <a:extLst>
            <a:ext uri="{FF2B5EF4-FFF2-40B4-BE49-F238E27FC236}">
              <a16:creationId xmlns:a16="http://schemas.microsoft.com/office/drawing/2014/main" id="{1AE28AEF-1D35-43BB-8A37-09DAF1E0445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7" name="Shape 10" descr="https://hscvsld.hatinh.gov.vn/sold/VBdi.nsf/xls.gif">
          <a:hlinkClick xmlns:r="http://schemas.openxmlformats.org/officeDocument/2006/relationships" r:id="rId8"/>
          <a:extLst>
            <a:ext uri="{FF2B5EF4-FFF2-40B4-BE49-F238E27FC236}">
              <a16:creationId xmlns:a16="http://schemas.microsoft.com/office/drawing/2014/main" id="{5F54846D-EF9A-4B5D-9952-71EDB4BA8EB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78" name="Shape 11" descr="https://hscvsld.hatinh.gov.vn/sold/VBdi.nsf/star_grey.png">
          <a:extLst>
            <a:ext uri="{FF2B5EF4-FFF2-40B4-BE49-F238E27FC236}">
              <a16:creationId xmlns:a16="http://schemas.microsoft.com/office/drawing/2014/main" id="{697D69C4-BB85-4DCC-95DD-A80B0E24EB29}"/>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79" name="Shape 12" descr="https://hscvsld.hatinh.gov.vn/sold/VBdi.nsf/doc.gif">
          <a:hlinkClick xmlns:r="http://schemas.openxmlformats.org/officeDocument/2006/relationships" r:id="rId9"/>
          <a:extLst>
            <a:ext uri="{FF2B5EF4-FFF2-40B4-BE49-F238E27FC236}">
              <a16:creationId xmlns:a16="http://schemas.microsoft.com/office/drawing/2014/main" id="{9B9F4EE8-C091-4AE9-BCA5-9D7A04360B5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0" name="Shape 13" descr="https://hscvsld.hatinh.gov.vn/sold/VBdi.nsf/xls.gif">
          <a:hlinkClick xmlns:r="http://schemas.openxmlformats.org/officeDocument/2006/relationships" r:id="rId10"/>
          <a:extLst>
            <a:ext uri="{FF2B5EF4-FFF2-40B4-BE49-F238E27FC236}">
              <a16:creationId xmlns:a16="http://schemas.microsoft.com/office/drawing/2014/main" id="{EA437B3F-913B-4E18-9303-A561D142C26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1" name="Shape 14" descr="https://hscvsld.hatinh.gov.vn/sold/VBdi.nsf/pdf.gif">
          <a:hlinkClick xmlns:r="http://schemas.openxmlformats.org/officeDocument/2006/relationships" r:id="rId11"/>
          <a:extLst>
            <a:ext uri="{FF2B5EF4-FFF2-40B4-BE49-F238E27FC236}">
              <a16:creationId xmlns:a16="http://schemas.microsoft.com/office/drawing/2014/main" id="{0F9070C6-554E-4C7C-B8BC-F70E4342211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2" name="Shape 15" descr="https://hscvsld.hatinh.gov.vn/sold/VBdi.nsf/doc.gif">
          <a:hlinkClick xmlns:r="http://schemas.openxmlformats.org/officeDocument/2006/relationships" r:id="rId12"/>
          <a:extLst>
            <a:ext uri="{FF2B5EF4-FFF2-40B4-BE49-F238E27FC236}">
              <a16:creationId xmlns:a16="http://schemas.microsoft.com/office/drawing/2014/main" id="{0E20D7A4-6EC2-429D-BADE-1FBCB022FFC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3" name="Shape 16" descr="https://hscvsld.hatinh.gov.vn/sold/VBdi.nsf/pdf.gif">
          <a:hlinkClick xmlns:r="http://schemas.openxmlformats.org/officeDocument/2006/relationships" r:id="rId13"/>
          <a:extLst>
            <a:ext uri="{FF2B5EF4-FFF2-40B4-BE49-F238E27FC236}">
              <a16:creationId xmlns:a16="http://schemas.microsoft.com/office/drawing/2014/main" id="{8417D6A7-7B9C-4E3D-A210-C6AAB6A0BBA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4" name="Shape 3" descr="https://hscvsld.hatinh.gov.vn/sold/VBdi.nsf/pdf.gif">
          <a:hlinkClick xmlns:r="http://schemas.openxmlformats.org/officeDocument/2006/relationships" r:id="rId1"/>
          <a:extLst>
            <a:ext uri="{FF2B5EF4-FFF2-40B4-BE49-F238E27FC236}">
              <a16:creationId xmlns:a16="http://schemas.microsoft.com/office/drawing/2014/main" id="{D26A862F-5817-455E-9F36-3888102E449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5" name="Shape 4" descr="https://hscvsld.hatinh.gov.vn/sold/VBdi.nsf/doc.gif">
          <a:hlinkClick xmlns:r="http://schemas.openxmlformats.org/officeDocument/2006/relationships" r:id="rId2"/>
          <a:extLst>
            <a:ext uri="{FF2B5EF4-FFF2-40B4-BE49-F238E27FC236}">
              <a16:creationId xmlns:a16="http://schemas.microsoft.com/office/drawing/2014/main" id="{2A89C8DE-9AF2-40F4-9638-E1B598C7A22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86" name="Shape 11" descr="https://hscvsld.hatinh.gov.vn/sold/VBdi.nsf/star_grey.png">
          <a:extLst>
            <a:ext uri="{FF2B5EF4-FFF2-40B4-BE49-F238E27FC236}">
              <a16:creationId xmlns:a16="http://schemas.microsoft.com/office/drawing/2014/main" id="{2A0AB844-938B-4D4D-B665-8D363C28C34A}"/>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7" name="Shape 5" descr="https://hscvsld.hatinh.gov.vn/sold/VBdi.nsf/xls.gif">
          <a:hlinkClick xmlns:r="http://schemas.openxmlformats.org/officeDocument/2006/relationships" r:id="rId3"/>
          <a:extLst>
            <a:ext uri="{FF2B5EF4-FFF2-40B4-BE49-F238E27FC236}">
              <a16:creationId xmlns:a16="http://schemas.microsoft.com/office/drawing/2014/main" id="{1329362C-56FC-4E49-BA22-7CA290E5097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8" name="Shape 6" descr="https://hscvsld.hatinh.gov.vn/sold/VBdi.nsf/xls.gif">
          <a:hlinkClick xmlns:r="http://schemas.openxmlformats.org/officeDocument/2006/relationships" r:id="rId4"/>
          <a:extLst>
            <a:ext uri="{FF2B5EF4-FFF2-40B4-BE49-F238E27FC236}">
              <a16:creationId xmlns:a16="http://schemas.microsoft.com/office/drawing/2014/main" id="{D0E2896B-65E7-4034-B086-FE5DF254F85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89" name="Shape 7" descr="https://hscvsld.hatinh.gov.vn/sold/VBdi.nsf/xls.gif">
          <a:hlinkClick xmlns:r="http://schemas.openxmlformats.org/officeDocument/2006/relationships" r:id="rId5"/>
          <a:extLst>
            <a:ext uri="{FF2B5EF4-FFF2-40B4-BE49-F238E27FC236}">
              <a16:creationId xmlns:a16="http://schemas.microsoft.com/office/drawing/2014/main" id="{035A7B02-FF0C-40B3-A95C-7575F13C29F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90" name="Shape 11" descr="https://hscvsld.hatinh.gov.vn/sold/VBdi.nsf/star_grey.png">
          <a:extLst>
            <a:ext uri="{FF2B5EF4-FFF2-40B4-BE49-F238E27FC236}">
              <a16:creationId xmlns:a16="http://schemas.microsoft.com/office/drawing/2014/main" id="{DF8F3BC2-5993-42BE-A9F4-5780601A9232}"/>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1" name="Shape 8" descr="https://hscvsld.hatinh.gov.vn/sold/VBdi.nsf/doc.gif">
          <a:hlinkClick xmlns:r="http://schemas.openxmlformats.org/officeDocument/2006/relationships" r:id="rId6"/>
          <a:extLst>
            <a:ext uri="{FF2B5EF4-FFF2-40B4-BE49-F238E27FC236}">
              <a16:creationId xmlns:a16="http://schemas.microsoft.com/office/drawing/2014/main" id="{B7B32BA2-986C-4160-9042-A4F6F156A41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2" name="Shape 9" descr="https://hscvsld.hatinh.gov.vn/sold/VBdi.nsf/doc.gif">
          <a:hlinkClick xmlns:r="http://schemas.openxmlformats.org/officeDocument/2006/relationships" r:id="rId7"/>
          <a:extLst>
            <a:ext uri="{FF2B5EF4-FFF2-40B4-BE49-F238E27FC236}">
              <a16:creationId xmlns:a16="http://schemas.microsoft.com/office/drawing/2014/main" id="{13F3B53C-E606-4E7B-9F8C-26F5DCCD16C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3" name="Shape 10" descr="https://hscvsld.hatinh.gov.vn/sold/VBdi.nsf/xls.gif">
          <a:hlinkClick xmlns:r="http://schemas.openxmlformats.org/officeDocument/2006/relationships" r:id="rId8"/>
          <a:extLst>
            <a:ext uri="{FF2B5EF4-FFF2-40B4-BE49-F238E27FC236}">
              <a16:creationId xmlns:a16="http://schemas.microsoft.com/office/drawing/2014/main" id="{D9DEE05C-2DBD-4EDF-BE0F-009B27F5D3F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294" name="Shape 11" descr="https://hscvsld.hatinh.gov.vn/sold/VBdi.nsf/star_grey.png">
          <a:extLst>
            <a:ext uri="{FF2B5EF4-FFF2-40B4-BE49-F238E27FC236}">
              <a16:creationId xmlns:a16="http://schemas.microsoft.com/office/drawing/2014/main" id="{78B7681E-BCC6-4DB0-8527-18B5BCCF556E}"/>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5" name="Shape 12" descr="https://hscvsld.hatinh.gov.vn/sold/VBdi.nsf/doc.gif">
          <a:hlinkClick xmlns:r="http://schemas.openxmlformats.org/officeDocument/2006/relationships" r:id="rId9"/>
          <a:extLst>
            <a:ext uri="{FF2B5EF4-FFF2-40B4-BE49-F238E27FC236}">
              <a16:creationId xmlns:a16="http://schemas.microsoft.com/office/drawing/2014/main" id="{244D18A0-C47B-428F-860C-82D652A8DB0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6" name="Shape 13" descr="https://hscvsld.hatinh.gov.vn/sold/VBdi.nsf/xls.gif">
          <a:hlinkClick xmlns:r="http://schemas.openxmlformats.org/officeDocument/2006/relationships" r:id="rId10"/>
          <a:extLst>
            <a:ext uri="{FF2B5EF4-FFF2-40B4-BE49-F238E27FC236}">
              <a16:creationId xmlns:a16="http://schemas.microsoft.com/office/drawing/2014/main" id="{E81E014A-18A6-41D1-A3A6-40069A5ACCC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7" name="Shape 14" descr="https://hscvsld.hatinh.gov.vn/sold/VBdi.nsf/pdf.gif">
          <a:hlinkClick xmlns:r="http://schemas.openxmlformats.org/officeDocument/2006/relationships" r:id="rId11"/>
          <a:extLst>
            <a:ext uri="{FF2B5EF4-FFF2-40B4-BE49-F238E27FC236}">
              <a16:creationId xmlns:a16="http://schemas.microsoft.com/office/drawing/2014/main" id="{DC910F49-6AA3-496F-A1FD-97554866F86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8" name="Shape 15" descr="https://hscvsld.hatinh.gov.vn/sold/VBdi.nsf/doc.gif">
          <a:hlinkClick xmlns:r="http://schemas.openxmlformats.org/officeDocument/2006/relationships" r:id="rId12"/>
          <a:extLst>
            <a:ext uri="{FF2B5EF4-FFF2-40B4-BE49-F238E27FC236}">
              <a16:creationId xmlns:a16="http://schemas.microsoft.com/office/drawing/2014/main" id="{BEBAFE2B-759A-419D-9ADE-8293FA1AC32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299" name="Shape 16" descr="https://hscvsld.hatinh.gov.vn/sold/VBdi.nsf/pdf.gif">
          <a:hlinkClick xmlns:r="http://schemas.openxmlformats.org/officeDocument/2006/relationships" r:id="rId13"/>
          <a:extLst>
            <a:ext uri="{FF2B5EF4-FFF2-40B4-BE49-F238E27FC236}">
              <a16:creationId xmlns:a16="http://schemas.microsoft.com/office/drawing/2014/main" id="{E7EA2D93-6111-4120-86EF-CCE76B0E40C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0" name="Shape 3" descr="https://hscvsld.hatinh.gov.vn/sold/VBdi.nsf/pdf.gif">
          <a:hlinkClick xmlns:r="http://schemas.openxmlformats.org/officeDocument/2006/relationships" r:id="rId1"/>
          <a:extLst>
            <a:ext uri="{FF2B5EF4-FFF2-40B4-BE49-F238E27FC236}">
              <a16:creationId xmlns:a16="http://schemas.microsoft.com/office/drawing/2014/main" id="{F7DE23CA-7253-4965-909B-A730064C6A7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1" name="Shape 4" descr="https://hscvsld.hatinh.gov.vn/sold/VBdi.nsf/doc.gif">
          <a:hlinkClick xmlns:r="http://schemas.openxmlformats.org/officeDocument/2006/relationships" r:id="rId2"/>
          <a:extLst>
            <a:ext uri="{FF2B5EF4-FFF2-40B4-BE49-F238E27FC236}">
              <a16:creationId xmlns:a16="http://schemas.microsoft.com/office/drawing/2014/main" id="{06F7290C-E40C-4BA0-AA4B-67E2C94979C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2" name="Shape 5" descr="https://hscvsld.hatinh.gov.vn/sold/VBdi.nsf/xls.gif">
          <a:hlinkClick xmlns:r="http://schemas.openxmlformats.org/officeDocument/2006/relationships" r:id="rId3"/>
          <a:extLst>
            <a:ext uri="{FF2B5EF4-FFF2-40B4-BE49-F238E27FC236}">
              <a16:creationId xmlns:a16="http://schemas.microsoft.com/office/drawing/2014/main" id="{EC2071D9-5B66-41DE-8FAD-BD61BE963CB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3" name="Shape 6" descr="https://hscvsld.hatinh.gov.vn/sold/VBdi.nsf/xls.gif">
          <a:hlinkClick xmlns:r="http://schemas.openxmlformats.org/officeDocument/2006/relationships" r:id="rId4"/>
          <a:extLst>
            <a:ext uri="{FF2B5EF4-FFF2-40B4-BE49-F238E27FC236}">
              <a16:creationId xmlns:a16="http://schemas.microsoft.com/office/drawing/2014/main" id="{FB2513FA-5705-422D-8468-B25B524E2A2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4" name="Shape 7" descr="https://hscvsld.hatinh.gov.vn/sold/VBdi.nsf/xls.gif">
          <a:hlinkClick xmlns:r="http://schemas.openxmlformats.org/officeDocument/2006/relationships" r:id="rId5"/>
          <a:extLst>
            <a:ext uri="{FF2B5EF4-FFF2-40B4-BE49-F238E27FC236}">
              <a16:creationId xmlns:a16="http://schemas.microsoft.com/office/drawing/2014/main" id="{7B544C25-F538-48F5-9A88-29DC548497E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5" name="Shape 8" descr="https://hscvsld.hatinh.gov.vn/sold/VBdi.nsf/doc.gif">
          <a:hlinkClick xmlns:r="http://schemas.openxmlformats.org/officeDocument/2006/relationships" r:id="rId6"/>
          <a:extLst>
            <a:ext uri="{FF2B5EF4-FFF2-40B4-BE49-F238E27FC236}">
              <a16:creationId xmlns:a16="http://schemas.microsoft.com/office/drawing/2014/main" id="{7E5AB586-9070-4BBC-8C1C-4B818362B11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6" name="Shape 9" descr="https://hscvsld.hatinh.gov.vn/sold/VBdi.nsf/doc.gif">
          <a:hlinkClick xmlns:r="http://schemas.openxmlformats.org/officeDocument/2006/relationships" r:id="rId7"/>
          <a:extLst>
            <a:ext uri="{FF2B5EF4-FFF2-40B4-BE49-F238E27FC236}">
              <a16:creationId xmlns:a16="http://schemas.microsoft.com/office/drawing/2014/main" id="{F2A35FE5-C53F-4506-AE41-BF45C7F305E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7" name="Shape 10" descr="https://hscvsld.hatinh.gov.vn/sold/VBdi.nsf/xls.gif">
          <a:hlinkClick xmlns:r="http://schemas.openxmlformats.org/officeDocument/2006/relationships" r:id="rId8"/>
          <a:extLst>
            <a:ext uri="{FF2B5EF4-FFF2-40B4-BE49-F238E27FC236}">
              <a16:creationId xmlns:a16="http://schemas.microsoft.com/office/drawing/2014/main" id="{56EFDB4A-FCAA-423A-AB4D-33075299061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08" name="Shape 11" descr="https://hscvsld.hatinh.gov.vn/sold/VBdi.nsf/star_grey.png">
          <a:extLst>
            <a:ext uri="{FF2B5EF4-FFF2-40B4-BE49-F238E27FC236}">
              <a16:creationId xmlns:a16="http://schemas.microsoft.com/office/drawing/2014/main" id="{E92370DF-5C36-43FE-9AA5-65636498BEF5}"/>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09" name="Shape 12" descr="https://hscvsld.hatinh.gov.vn/sold/VBdi.nsf/doc.gif">
          <a:hlinkClick xmlns:r="http://schemas.openxmlformats.org/officeDocument/2006/relationships" r:id="rId9"/>
          <a:extLst>
            <a:ext uri="{FF2B5EF4-FFF2-40B4-BE49-F238E27FC236}">
              <a16:creationId xmlns:a16="http://schemas.microsoft.com/office/drawing/2014/main" id="{D0655960-A861-466C-8BC0-6E5977A29A5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0" name="Shape 13" descr="https://hscvsld.hatinh.gov.vn/sold/VBdi.nsf/xls.gif">
          <a:hlinkClick xmlns:r="http://schemas.openxmlformats.org/officeDocument/2006/relationships" r:id="rId10"/>
          <a:extLst>
            <a:ext uri="{FF2B5EF4-FFF2-40B4-BE49-F238E27FC236}">
              <a16:creationId xmlns:a16="http://schemas.microsoft.com/office/drawing/2014/main" id="{306093B0-6D8E-4527-99D3-9F8E1E6D558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1" name="Shape 14" descr="https://hscvsld.hatinh.gov.vn/sold/VBdi.nsf/pdf.gif">
          <a:hlinkClick xmlns:r="http://schemas.openxmlformats.org/officeDocument/2006/relationships" r:id="rId11"/>
          <a:extLst>
            <a:ext uri="{FF2B5EF4-FFF2-40B4-BE49-F238E27FC236}">
              <a16:creationId xmlns:a16="http://schemas.microsoft.com/office/drawing/2014/main" id="{F685A83C-0525-4272-A357-32B1BBC1565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2" name="Shape 15" descr="https://hscvsld.hatinh.gov.vn/sold/VBdi.nsf/doc.gif">
          <a:hlinkClick xmlns:r="http://schemas.openxmlformats.org/officeDocument/2006/relationships" r:id="rId12"/>
          <a:extLst>
            <a:ext uri="{FF2B5EF4-FFF2-40B4-BE49-F238E27FC236}">
              <a16:creationId xmlns:a16="http://schemas.microsoft.com/office/drawing/2014/main" id="{61510732-8109-4DA0-A480-798F0E442F8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3" name="Shape 16" descr="https://hscvsld.hatinh.gov.vn/sold/VBdi.nsf/pdf.gif">
          <a:hlinkClick xmlns:r="http://schemas.openxmlformats.org/officeDocument/2006/relationships" r:id="rId13"/>
          <a:extLst>
            <a:ext uri="{FF2B5EF4-FFF2-40B4-BE49-F238E27FC236}">
              <a16:creationId xmlns:a16="http://schemas.microsoft.com/office/drawing/2014/main" id="{96CBA9EA-06CA-4A9F-8FD4-E9F868AC7E9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4" name="Shape 3" descr="https://hscvsld.hatinh.gov.vn/sold/VBdi.nsf/pdf.gif">
          <a:hlinkClick xmlns:r="http://schemas.openxmlformats.org/officeDocument/2006/relationships" r:id="rId1"/>
          <a:extLst>
            <a:ext uri="{FF2B5EF4-FFF2-40B4-BE49-F238E27FC236}">
              <a16:creationId xmlns:a16="http://schemas.microsoft.com/office/drawing/2014/main" id="{0093A22E-0681-4A49-99F0-C64F6484229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5" name="Shape 4" descr="https://hscvsld.hatinh.gov.vn/sold/VBdi.nsf/doc.gif">
          <a:hlinkClick xmlns:r="http://schemas.openxmlformats.org/officeDocument/2006/relationships" r:id="rId2"/>
          <a:extLst>
            <a:ext uri="{FF2B5EF4-FFF2-40B4-BE49-F238E27FC236}">
              <a16:creationId xmlns:a16="http://schemas.microsoft.com/office/drawing/2014/main" id="{49E22C5C-5C5D-49E4-BCD9-6F36E14C02F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16" name="Shape 11" descr="https://hscvsld.hatinh.gov.vn/sold/VBdi.nsf/star_grey.png">
          <a:extLst>
            <a:ext uri="{FF2B5EF4-FFF2-40B4-BE49-F238E27FC236}">
              <a16:creationId xmlns:a16="http://schemas.microsoft.com/office/drawing/2014/main" id="{460CB7C2-4497-4831-8BC7-40D3C61258D7}"/>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7" name="Shape 5" descr="https://hscvsld.hatinh.gov.vn/sold/VBdi.nsf/xls.gif">
          <a:hlinkClick xmlns:r="http://schemas.openxmlformats.org/officeDocument/2006/relationships" r:id="rId3"/>
          <a:extLst>
            <a:ext uri="{FF2B5EF4-FFF2-40B4-BE49-F238E27FC236}">
              <a16:creationId xmlns:a16="http://schemas.microsoft.com/office/drawing/2014/main" id="{EED9015C-8E14-4A06-9E8E-8255D8BD07A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8" name="Shape 6" descr="https://hscvsld.hatinh.gov.vn/sold/VBdi.nsf/xls.gif">
          <a:hlinkClick xmlns:r="http://schemas.openxmlformats.org/officeDocument/2006/relationships" r:id="rId4"/>
          <a:extLst>
            <a:ext uri="{FF2B5EF4-FFF2-40B4-BE49-F238E27FC236}">
              <a16:creationId xmlns:a16="http://schemas.microsoft.com/office/drawing/2014/main" id="{42EDF979-5F34-4C6C-A179-DC2CF86BFFE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19" name="Shape 7" descr="https://hscvsld.hatinh.gov.vn/sold/VBdi.nsf/xls.gif">
          <a:hlinkClick xmlns:r="http://schemas.openxmlformats.org/officeDocument/2006/relationships" r:id="rId5"/>
          <a:extLst>
            <a:ext uri="{FF2B5EF4-FFF2-40B4-BE49-F238E27FC236}">
              <a16:creationId xmlns:a16="http://schemas.microsoft.com/office/drawing/2014/main" id="{C252E9C0-F108-4232-A1D2-D03BFC18F20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20" name="Shape 11" descr="https://hscvsld.hatinh.gov.vn/sold/VBdi.nsf/star_grey.png">
          <a:extLst>
            <a:ext uri="{FF2B5EF4-FFF2-40B4-BE49-F238E27FC236}">
              <a16:creationId xmlns:a16="http://schemas.microsoft.com/office/drawing/2014/main" id="{D36427BC-3F35-4284-8754-D15FF44A90CE}"/>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1" name="Shape 8" descr="https://hscvsld.hatinh.gov.vn/sold/VBdi.nsf/doc.gif">
          <a:hlinkClick xmlns:r="http://schemas.openxmlformats.org/officeDocument/2006/relationships" r:id="rId6"/>
          <a:extLst>
            <a:ext uri="{FF2B5EF4-FFF2-40B4-BE49-F238E27FC236}">
              <a16:creationId xmlns:a16="http://schemas.microsoft.com/office/drawing/2014/main" id="{F613B87B-B7D2-4505-89F1-991DFD0033F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2" name="Shape 9" descr="https://hscvsld.hatinh.gov.vn/sold/VBdi.nsf/doc.gif">
          <a:hlinkClick xmlns:r="http://schemas.openxmlformats.org/officeDocument/2006/relationships" r:id="rId7"/>
          <a:extLst>
            <a:ext uri="{FF2B5EF4-FFF2-40B4-BE49-F238E27FC236}">
              <a16:creationId xmlns:a16="http://schemas.microsoft.com/office/drawing/2014/main" id="{35337851-25B6-4FC1-89DE-6EE13ED6810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3" name="Shape 10" descr="https://hscvsld.hatinh.gov.vn/sold/VBdi.nsf/xls.gif">
          <a:hlinkClick xmlns:r="http://schemas.openxmlformats.org/officeDocument/2006/relationships" r:id="rId8"/>
          <a:extLst>
            <a:ext uri="{FF2B5EF4-FFF2-40B4-BE49-F238E27FC236}">
              <a16:creationId xmlns:a16="http://schemas.microsoft.com/office/drawing/2014/main" id="{4D01D76E-422D-4FD7-8C7F-A919093E17A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24" name="Shape 11" descr="https://hscvsld.hatinh.gov.vn/sold/VBdi.nsf/star_grey.png">
          <a:extLst>
            <a:ext uri="{FF2B5EF4-FFF2-40B4-BE49-F238E27FC236}">
              <a16:creationId xmlns:a16="http://schemas.microsoft.com/office/drawing/2014/main" id="{385761E5-77A8-4ABA-9C36-D8D299744A83}"/>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5" name="Shape 12" descr="https://hscvsld.hatinh.gov.vn/sold/VBdi.nsf/doc.gif">
          <a:hlinkClick xmlns:r="http://schemas.openxmlformats.org/officeDocument/2006/relationships" r:id="rId9"/>
          <a:extLst>
            <a:ext uri="{FF2B5EF4-FFF2-40B4-BE49-F238E27FC236}">
              <a16:creationId xmlns:a16="http://schemas.microsoft.com/office/drawing/2014/main" id="{208E2F86-6046-439F-B298-724B1C60DBA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6" name="Shape 13" descr="https://hscvsld.hatinh.gov.vn/sold/VBdi.nsf/xls.gif">
          <a:hlinkClick xmlns:r="http://schemas.openxmlformats.org/officeDocument/2006/relationships" r:id="rId10"/>
          <a:extLst>
            <a:ext uri="{FF2B5EF4-FFF2-40B4-BE49-F238E27FC236}">
              <a16:creationId xmlns:a16="http://schemas.microsoft.com/office/drawing/2014/main" id="{E52DBD1C-6C39-460D-A2D2-58AFB645F25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7" name="Shape 14" descr="https://hscvsld.hatinh.gov.vn/sold/VBdi.nsf/pdf.gif">
          <a:hlinkClick xmlns:r="http://schemas.openxmlformats.org/officeDocument/2006/relationships" r:id="rId11"/>
          <a:extLst>
            <a:ext uri="{FF2B5EF4-FFF2-40B4-BE49-F238E27FC236}">
              <a16:creationId xmlns:a16="http://schemas.microsoft.com/office/drawing/2014/main" id="{D34A7209-6446-4CD8-AB5E-9D9ACC076BD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8" name="Shape 15" descr="https://hscvsld.hatinh.gov.vn/sold/VBdi.nsf/doc.gif">
          <a:hlinkClick xmlns:r="http://schemas.openxmlformats.org/officeDocument/2006/relationships" r:id="rId12"/>
          <a:extLst>
            <a:ext uri="{FF2B5EF4-FFF2-40B4-BE49-F238E27FC236}">
              <a16:creationId xmlns:a16="http://schemas.microsoft.com/office/drawing/2014/main" id="{1C78E31E-91C3-4FE9-80B5-B282E67E9F4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29" name="Shape 16" descr="https://hscvsld.hatinh.gov.vn/sold/VBdi.nsf/pdf.gif">
          <a:hlinkClick xmlns:r="http://schemas.openxmlformats.org/officeDocument/2006/relationships" r:id="rId13"/>
          <a:extLst>
            <a:ext uri="{FF2B5EF4-FFF2-40B4-BE49-F238E27FC236}">
              <a16:creationId xmlns:a16="http://schemas.microsoft.com/office/drawing/2014/main" id="{AF7FC796-01A4-41FC-B335-D204698210E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0" name="Shape 3" descr="https://hscvsld.hatinh.gov.vn/sold/VBdi.nsf/pdf.gif">
          <a:hlinkClick xmlns:r="http://schemas.openxmlformats.org/officeDocument/2006/relationships" r:id="rId1"/>
          <a:extLst>
            <a:ext uri="{FF2B5EF4-FFF2-40B4-BE49-F238E27FC236}">
              <a16:creationId xmlns:a16="http://schemas.microsoft.com/office/drawing/2014/main" id="{A14B64F7-7AAC-47B2-8FE5-C7BABB89571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1" name="Shape 4" descr="https://hscvsld.hatinh.gov.vn/sold/VBdi.nsf/doc.gif">
          <a:hlinkClick xmlns:r="http://schemas.openxmlformats.org/officeDocument/2006/relationships" r:id="rId2"/>
          <a:extLst>
            <a:ext uri="{FF2B5EF4-FFF2-40B4-BE49-F238E27FC236}">
              <a16:creationId xmlns:a16="http://schemas.microsoft.com/office/drawing/2014/main" id="{3A6096C8-7518-452D-8FA8-799D0AC5B96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2" name="Shape 5" descr="https://hscvsld.hatinh.gov.vn/sold/VBdi.nsf/xls.gif">
          <a:hlinkClick xmlns:r="http://schemas.openxmlformats.org/officeDocument/2006/relationships" r:id="rId3"/>
          <a:extLst>
            <a:ext uri="{FF2B5EF4-FFF2-40B4-BE49-F238E27FC236}">
              <a16:creationId xmlns:a16="http://schemas.microsoft.com/office/drawing/2014/main" id="{CBE69FDA-C74F-4AA4-B27B-EF0EB9F9BA4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3" name="Shape 6" descr="https://hscvsld.hatinh.gov.vn/sold/VBdi.nsf/xls.gif">
          <a:hlinkClick xmlns:r="http://schemas.openxmlformats.org/officeDocument/2006/relationships" r:id="rId4"/>
          <a:extLst>
            <a:ext uri="{FF2B5EF4-FFF2-40B4-BE49-F238E27FC236}">
              <a16:creationId xmlns:a16="http://schemas.microsoft.com/office/drawing/2014/main" id="{38B49317-87AA-40D6-B043-197D965BB0A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4" name="Shape 7" descr="https://hscvsld.hatinh.gov.vn/sold/VBdi.nsf/xls.gif">
          <a:hlinkClick xmlns:r="http://schemas.openxmlformats.org/officeDocument/2006/relationships" r:id="rId5"/>
          <a:extLst>
            <a:ext uri="{FF2B5EF4-FFF2-40B4-BE49-F238E27FC236}">
              <a16:creationId xmlns:a16="http://schemas.microsoft.com/office/drawing/2014/main" id="{8E410544-0EF6-4CD0-BB96-E961B3AC33F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5" name="Shape 8" descr="https://hscvsld.hatinh.gov.vn/sold/VBdi.nsf/doc.gif">
          <a:hlinkClick xmlns:r="http://schemas.openxmlformats.org/officeDocument/2006/relationships" r:id="rId6"/>
          <a:extLst>
            <a:ext uri="{FF2B5EF4-FFF2-40B4-BE49-F238E27FC236}">
              <a16:creationId xmlns:a16="http://schemas.microsoft.com/office/drawing/2014/main" id="{8D706B24-D8BB-444F-ACA0-4DC92DEDB18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6" name="Shape 9" descr="https://hscvsld.hatinh.gov.vn/sold/VBdi.nsf/doc.gif">
          <a:hlinkClick xmlns:r="http://schemas.openxmlformats.org/officeDocument/2006/relationships" r:id="rId7"/>
          <a:extLst>
            <a:ext uri="{FF2B5EF4-FFF2-40B4-BE49-F238E27FC236}">
              <a16:creationId xmlns:a16="http://schemas.microsoft.com/office/drawing/2014/main" id="{9AD2D885-4C17-4AF0-ADE7-C7FD9510D44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7" name="Shape 10" descr="https://hscvsld.hatinh.gov.vn/sold/VBdi.nsf/xls.gif">
          <a:hlinkClick xmlns:r="http://schemas.openxmlformats.org/officeDocument/2006/relationships" r:id="rId8"/>
          <a:extLst>
            <a:ext uri="{FF2B5EF4-FFF2-40B4-BE49-F238E27FC236}">
              <a16:creationId xmlns:a16="http://schemas.microsoft.com/office/drawing/2014/main" id="{1F2EB6FF-D030-4459-917C-EDC5300F0CE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38" name="Shape 11" descr="https://hscvsld.hatinh.gov.vn/sold/VBdi.nsf/star_grey.png">
          <a:extLst>
            <a:ext uri="{FF2B5EF4-FFF2-40B4-BE49-F238E27FC236}">
              <a16:creationId xmlns:a16="http://schemas.microsoft.com/office/drawing/2014/main" id="{05C96A0C-6633-467A-9C2B-D14363A022DA}"/>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39" name="Shape 12" descr="https://hscvsld.hatinh.gov.vn/sold/VBdi.nsf/doc.gif">
          <a:hlinkClick xmlns:r="http://schemas.openxmlformats.org/officeDocument/2006/relationships" r:id="rId9"/>
          <a:extLst>
            <a:ext uri="{FF2B5EF4-FFF2-40B4-BE49-F238E27FC236}">
              <a16:creationId xmlns:a16="http://schemas.microsoft.com/office/drawing/2014/main" id="{27749CAE-D40D-4B92-B530-AC6B84C5EA5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0" name="Shape 13" descr="https://hscvsld.hatinh.gov.vn/sold/VBdi.nsf/xls.gif">
          <a:hlinkClick xmlns:r="http://schemas.openxmlformats.org/officeDocument/2006/relationships" r:id="rId10"/>
          <a:extLst>
            <a:ext uri="{FF2B5EF4-FFF2-40B4-BE49-F238E27FC236}">
              <a16:creationId xmlns:a16="http://schemas.microsoft.com/office/drawing/2014/main" id="{A2A9C279-4017-4352-B40F-172B4D3BDD3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1" name="Shape 14" descr="https://hscvsld.hatinh.gov.vn/sold/VBdi.nsf/pdf.gif">
          <a:hlinkClick xmlns:r="http://schemas.openxmlformats.org/officeDocument/2006/relationships" r:id="rId11"/>
          <a:extLst>
            <a:ext uri="{FF2B5EF4-FFF2-40B4-BE49-F238E27FC236}">
              <a16:creationId xmlns:a16="http://schemas.microsoft.com/office/drawing/2014/main" id="{8BF0A556-1D6F-4163-8F8B-1495335E276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2" name="Shape 15" descr="https://hscvsld.hatinh.gov.vn/sold/VBdi.nsf/doc.gif">
          <a:hlinkClick xmlns:r="http://schemas.openxmlformats.org/officeDocument/2006/relationships" r:id="rId12"/>
          <a:extLst>
            <a:ext uri="{FF2B5EF4-FFF2-40B4-BE49-F238E27FC236}">
              <a16:creationId xmlns:a16="http://schemas.microsoft.com/office/drawing/2014/main" id="{0E14CDFA-7B55-4B94-AE7B-3A40C1EE467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3" name="Shape 16" descr="https://hscvsld.hatinh.gov.vn/sold/VBdi.nsf/pdf.gif">
          <a:hlinkClick xmlns:r="http://schemas.openxmlformats.org/officeDocument/2006/relationships" r:id="rId13"/>
          <a:extLst>
            <a:ext uri="{FF2B5EF4-FFF2-40B4-BE49-F238E27FC236}">
              <a16:creationId xmlns:a16="http://schemas.microsoft.com/office/drawing/2014/main" id="{947840F9-6187-4D6E-940C-BA38B5E2518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4" name="Shape 3" descr="https://hscvsld.hatinh.gov.vn/sold/VBdi.nsf/pdf.gif">
          <a:hlinkClick xmlns:r="http://schemas.openxmlformats.org/officeDocument/2006/relationships" r:id="rId1"/>
          <a:extLst>
            <a:ext uri="{FF2B5EF4-FFF2-40B4-BE49-F238E27FC236}">
              <a16:creationId xmlns:a16="http://schemas.microsoft.com/office/drawing/2014/main" id="{453F8734-25C3-4686-B2C6-8E8FA76A47F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5" name="Shape 4" descr="https://hscvsld.hatinh.gov.vn/sold/VBdi.nsf/doc.gif">
          <a:hlinkClick xmlns:r="http://schemas.openxmlformats.org/officeDocument/2006/relationships" r:id="rId2"/>
          <a:extLst>
            <a:ext uri="{FF2B5EF4-FFF2-40B4-BE49-F238E27FC236}">
              <a16:creationId xmlns:a16="http://schemas.microsoft.com/office/drawing/2014/main" id="{8AEFBED6-9C19-4CAD-97DE-B3DE97DBF39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46" name="Shape 11" descr="https://hscvsld.hatinh.gov.vn/sold/VBdi.nsf/star_grey.png">
          <a:extLst>
            <a:ext uri="{FF2B5EF4-FFF2-40B4-BE49-F238E27FC236}">
              <a16:creationId xmlns:a16="http://schemas.microsoft.com/office/drawing/2014/main" id="{8B10B761-55E8-452D-A200-9DED543CFCF6}"/>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7" name="Shape 5" descr="https://hscvsld.hatinh.gov.vn/sold/VBdi.nsf/xls.gif">
          <a:hlinkClick xmlns:r="http://schemas.openxmlformats.org/officeDocument/2006/relationships" r:id="rId3"/>
          <a:extLst>
            <a:ext uri="{FF2B5EF4-FFF2-40B4-BE49-F238E27FC236}">
              <a16:creationId xmlns:a16="http://schemas.microsoft.com/office/drawing/2014/main" id="{9D1DE8B1-D674-42F9-8C13-9AB0DE16285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8" name="Shape 6" descr="https://hscvsld.hatinh.gov.vn/sold/VBdi.nsf/xls.gif">
          <a:hlinkClick xmlns:r="http://schemas.openxmlformats.org/officeDocument/2006/relationships" r:id="rId4"/>
          <a:extLst>
            <a:ext uri="{FF2B5EF4-FFF2-40B4-BE49-F238E27FC236}">
              <a16:creationId xmlns:a16="http://schemas.microsoft.com/office/drawing/2014/main" id="{0084734D-9EF7-4282-96B8-CAA09E82F2D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49" name="Shape 7" descr="https://hscvsld.hatinh.gov.vn/sold/VBdi.nsf/xls.gif">
          <a:hlinkClick xmlns:r="http://schemas.openxmlformats.org/officeDocument/2006/relationships" r:id="rId5"/>
          <a:extLst>
            <a:ext uri="{FF2B5EF4-FFF2-40B4-BE49-F238E27FC236}">
              <a16:creationId xmlns:a16="http://schemas.microsoft.com/office/drawing/2014/main" id="{77E79D5A-53C9-40B3-9139-E91E125F509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50" name="Shape 11" descr="https://hscvsld.hatinh.gov.vn/sold/VBdi.nsf/star_grey.png">
          <a:extLst>
            <a:ext uri="{FF2B5EF4-FFF2-40B4-BE49-F238E27FC236}">
              <a16:creationId xmlns:a16="http://schemas.microsoft.com/office/drawing/2014/main" id="{8207B18D-6434-4080-BC6E-5D4112D0B0FB}"/>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1" name="Shape 8" descr="https://hscvsld.hatinh.gov.vn/sold/VBdi.nsf/doc.gif">
          <a:hlinkClick xmlns:r="http://schemas.openxmlformats.org/officeDocument/2006/relationships" r:id="rId6"/>
          <a:extLst>
            <a:ext uri="{FF2B5EF4-FFF2-40B4-BE49-F238E27FC236}">
              <a16:creationId xmlns:a16="http://schemas.microsoft.com/office/drawing/2014/main" id="{AC0AA4BC-7DB9-4A27-A01B-27A95F78ED1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2" name="Shape 9" descr="https://hscvsld.hatinh.gov.vn/sold/VBdi.nsf/doc.gif">
          <a:hlinkClick xmlns:r="http://schemas.openxmlformats.org/officeDocument/2006/relationships" r:id="rId7"/>
          <a:extLst>
            <a:ext uri="{FF2B5EF4-FFF2-40B4-BE49-F238E27FC236}">
              <a16:creationId xmlns:a16="http://schemas.microsoft.com/office/drawing/2014/main" id="{8F7D29BA-1B36-48AA-9E66-4ED6A6FE5C6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3" name="Shape 10" descr="https://hscvsld.hatinh.gov.vn/sold/VBdi.nsf/xls.gif">
          <a:hlinkClick xmlns:r="http://schemas.openxmlformats.org/officeDocument/2006/relationships" r:id="rId8"/>
          <a:extLst>
            <a:ext uri="{FF2B5EF4-FFF2-40B4-BE49-F238E27FC236}">
              <a16:creationId xmlns:a16="http://schemas.microsoft.com/office/drawing/2014/main" id="{F7E3BE4A-0151-416D-AB18-C3BAFBF41E9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54" name="Shape 11" descr="https://hscvsld.hatinh.gov.vn/sold/VBdi.nsf/star_grey.png">
          <a:extLst>
            <a:ext uri="{FF2B5EF4-FFF2-40B4-BE49-F238E27FC236}">
              <a16:creationId xmlns:a16="http://schemas.microsoft.com/office/drawing/2014/main" id="{9F61747A-8A94-4901-8C2B-3063F7F0506D}"/>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5" name="Shape 12" descr="https://hscvsld.hatinh.gov.vn/sold/VBdi.nsf/doc.gif">
          <a:hlinkClick xmlns:r="http://schemas.openxmlformats.org/officeDocument/2006/relationships" r:id="rId9"/>
          <a:extLst>
            <a:ext uri="{FF2B5EF4-FFF2-40B4-BE49-F238E27FC236}">
              <a16:creationId xmlns:a16="http://schemas.microsoft.com/office/drawing/2014/main" id="{1D6B9258-9625-47DB-852C-2DE989CE0D8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6" name="Shape 13" descr="https://hscvsld.hatinh.gov.vn/sold/VBdi.nsf/xls.gif">
          <a:hlinkClick xmlns:r="http://schemas.openxmlformats.org/officeDocument/2006/relationships" r:id="rId10"/>
          <a:extLst>
            <a:ext uri="{FF2B5EF4-FFF2-40B4-BE49-F238E27FC236}">
              <a16:creationId xmlns:a16="http://schemas.microsoft.com/office/drawing/2014/main" id="{A80B8F2A-895A-4BA6-A3A3-A620B06651C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7" name="Shape 14" descr="https://hscvsld.hatinh.gov.vn/sold/VBdi.nsf/pdf.gif">
          <a:hlinkClick xmlns:r="http://schemas.openxmlformats.org/officeDocument/2006/relationships" r:id="rId11"/>
          <a:extLst>
            <a:ext uri="{FF2B5EF4-FFF2-40B4-BE49-F238E27FC236}">
              <a16:creationId xmlns:a16="http://schemas.microsoft.com/office/drawing/2014/main" id="{AD086383-59C5-41B7-82E7-36DD10305DE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8" name="Shape 15" descr="https://hscvsld.hatinh.gov.vn/sold/VBdi.nsf/doc.gif">
          <a:hlinkClick xmlns:r="http://schemas.openxmlformats.org/officeDocument/2006/relationships" r:id="rId12"/>
          <a:extLst>
            <a:ext uri="{FF2B5EF4-FFF2-40B4-BE49-F238E27FC236}">
              <a16:creationId xmlns:a16="http://schemas.microsoft.com/office/drawing/2014/main" id="{0F8E0442-E721-49E4-B570-EF9CCA14852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59" name="Shape 16" descr="https://hscvsld.hatinh.gov.vn/sold/VBdi.nsf/pdf.gif">
          <a:hlinkClick xmlns:r="http://schemas.openxmlformats.org/officeDocument/2006/relationships" r:id="rId13"/>
          <a:extLst>
            <a:ext uri="{FF2B5EF4-FFF2-40B4-BE49-F238E27FC236}">
              <a16:creationId xmlns:a16="http://schemas.microsoft.com/office/drawing/2014/main" id="{10A94B5E-13DC-4FAA-B04A-F641A540639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0" name="Shape 3" descr="https://hscvsld.hatinh.gov.vn/sold/VBdi.nsf/pdf.gif">
          <a:hlinkClick xmlns:r="http://schemas.openxmlformats.org/officeDocument/2006/relationships" r:id="rId1"/>
          <a:extLst>
            <a:ext uri="{FF2B5EF4-FFF2-40B4-BE49-F238E27FC236}">
              <a16:creationId xmlns:a16="http://schemas.microsoft.com/office/drawing/2014/main" id="{BD93D610-53EF-44F3-AD00-B906039E274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1" name="Shape 4" descr="https://hscvsld.hatinh.gov.vn/sold/VBdi.nsf/doc.gif">
          <a:hlinkClick xmlns:r="http://schemas.openxmlformats.org/officeDocument/2006/relationships" r:id="rId2"/>
          <a:extLst>
            <a:ext uri="{FF2B5EF4-FFF2-40B4-BE49-F238E27FC236}">
              <a16:creationId xmlns:a16="http://schemas.microsoft.com/office/drawing/2014/main" id="{6CF2B7FA-831B-4DE8-8866-90956CB3901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2" name="Shape 5" descr="https://hscvsld.hatinh.gov.vn/sold/VBdi.nsf/xls.gif">
          <a:hlinkClick xmlns:r="http://schemas.openxmlformats.org/officeDocument/2006/relationships" r:id="rId3"/>
          <a:extLst>
            <a:ext uri="{FF2B5EF4-FFF2-40B4-BE49-F238E27FC236}">
              <a16:creationId xmlns:a16="http://schemas.microsoft.com/office/drawing/2014/main" id="{2E979190-A1BA-4D0A-9DB6-3131681933A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3" name="Shape 6" descr="https://hscvsld.hatinh.gov.vn/sold/VBdi.nsf/xls.gif">
          <a:hlinkClick xmlns:r="http://schemas.openxmlformats.org/officeDocument/2006/relationships" r:id="rId4"/>
          <a:extLst>
            <a:ext uri="{FF2B5EF4-FFF2-40B4-BE49-F238E27FC236}">
              <a16:creationId xmlns:a16="http://schemas.microsoft.com/office/drawing/2014/main" id="{4D19E027-F673-475C-831B-72F2AF72812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4" name="Shape 7" descr="https://hscvsld.hatinh.gov.vn/sold/VBdi.nsf/xls.gif">
          <a:hlinkClick xmlns:r="http://schemas.openxmlformats.org/officeDocument/2006/relationships" r:id="rId5"/>
          <a:extLst>
            <a:ext uri="{FF2B5EF4-FFF2-40B4-BE49-F238E27FC236}">
              <a16:creationId xmlns:a16="http://schemas.microsoft.com/office/drawing/2014/main" id="{56505F20-36BE-4426-9C6C-275A84AEC68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5" name="Shape 8" descr="https://hscvsld.hatinh.gov.vn/sold/VBdi.nsf/doc.gif">
          <a:hlinkClick xmlns:r="http://schemas.openxmlformats.org/officeDocument/2006/relationships" r:id="rId6"/>
          <a:extLst>
            <a:ext uri="{FF2B5EF4-FFF2-40B4-BE49-F238E27FC236}">
              <a16:creationId xmlns:a16="http://schemas.microsoft.com/office/drawing/2014/main" id="{2F364939-DDF2-4229-94C0-65CA6AFCD47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6" name="Shape 9" descr="https://hscvsld.hatinh.gov.vn/sold/VBdi.nsf/doc.gif">
          <a:hlinkClick xmlns:r="http://schemas.openxmlformats.org/officeDocument/2006/relationships" r:id="rId7"/>
          <a:extLst>
            <a:ext uri="{FF2B5EF4-FFF2-40B4-BE49-F238E27FC236}">
              <a16:creationId xmlns:a16="http://schemas.microsoft.com/office/drawing/2014/main" id="{5A5A7476-AF3E-43F8-880D-967DCDF3628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7" name="Shape 10" descr="https://hscvsld.hatinh.gov.vn/sold/VBdi.nsf/xls.gif">
          <a:hlinkClick xmlns:r="http://schemas.openxmlformats.org/officeDocument/2006/relationships" r:id="rId8"/>
          <a:extLst>
            <a:ext uri="{FF2B5EF4-FFF2-40B4-BE49-F238E27FC236}">
              <a16:creationId xmlns:a16="http://schemas.microsoft.com/office/drawing/2014/main" id="{9FD3FDE5-16CC-4574-902C-B3A18D628B2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68" name="Shape 11" descr="https://hscvsld.hatinh.gov.vn/sold/VBdi.nsf/star_grey.png">
          <a:extLst>
            <a:ext uri="{FF2B5EF4-FFF2-40B4-BE49-F238E27FC236}">
              <a16:creationId xmlns:a16="http://schemas.microsoft.com/office/drawing/2014/main" id="{C63D0465-025E-4BE1-936C-4C847BEA5734}"/>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69" name="Shape 12" descr="https://hscvsld.hatinh.gov.vn/sold/VBdi.nsf/doc.gif">
          <a:hlinkClick xmlns:r="http://schemas.openxmlformats.org/officeDocument/2006/relationships" r:id="rId9"/>
          <a:extLst>
            <a:ext uri="{FF2B5EF4-FFF2-40B4-BE49-F238E27FC236}">
              <a16:creationId xmlns:a16="http://schemas.microsoft.com/office/drawing/2014/main" id="{DC2D3065-D1E4-4BCC-9F89-44F8639D5BD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0" name="Shape 13" descr="https://hscvsld.hatinh.gov.vn/sold/VBdi.nsf/xls.gif">
          <a:hlinkClick xmlns:r="http://schemas.openxmlformats.org/officeDocument/2006/relationships" r:id="rId10"/>
          <a:extLst>
            <a:ext uri="{FF2B5EF4-FFF2-40B4-BE49-F238E27FC236}">
              <a16:creationId xmlns:a16="http://schemas.microsoft.com/office/drawing/2014/main" id="{AADBFA2E-3EB5-4012-8BB9-084E33809AA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1" name="Shape 14" descr="https://hscvsld.hatinh.gov.vn/sold/VBdi.nsf/pdf.gif">
          <a:hlinkClick xmlns:r="http://schemas.openxmlformats.org/officeDocument/2006/relationships" r:id="rId11"/>
          <a:extLst>
            <a:ext uri="{FF2B5EF4-FFF2-40B4-BE49-F238E27FC236}">
              <a16:creationId xmlns:a16="http://schemas.microsoft.com/office/drawing/2014/main" id="{56300683-0C85-4928-95FD-9CA2D45FB6D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2" name="Shape 15" descr="https://hscvsld.hatinh.gov.vn/sold/VBdi.nsf/doc.gif">
          <a:hlinkClick xmlns:r="http://schemas.openxmlformats.org/officeDocument/2006/relationships" r:id="rId12"/>
          <a:extLst>
            <a:ext uri="{FF2B5EF4-FFF2-40B4-BE49-F238E27FC236}">
              <a16:creationId xmlns:a16="http://schemas.microsoft.com/office/drawing/2014/main" id="{D063B047-5359-4B68-86C0-5ACDC317299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3" name="Shape 16" descr="https://hscvsld.hatinh.gov.vn/sold/VBdi.nsf/pdf.gif">
          <a:hlinkClick xmlns:r="http://schemas.openxmlformats.org/officeDocument/2006/relationships" r:id="rId13"/>
          <a:extLst>
            <a:ext uri="{FF2B5EF4-FFF2-40B4-BE49-F238E27FC236}">
              <a16:creationId xmlns:a16="http://schemas.microsoft.com/office/drawing/2014/main" id="{F93547D5-7D27-4E04-8695-A109FBEE16F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4" name="Shape 3" descr="https://hscvsld.hatinh.gov.vn/sold/VBdi.nsf/pdf.gif">
          <a:hlinkClick xmlns:r="http://schemas.openxmlformats.org/officeDocument/2006/relationships" r:id="rId1"/>
          <a:extLst>
            <a:ext uri="{FF2B5EF4-FFF2-40B4-BE49-F238E27FC236}">
              <a16:creationId xmlns:a16="http://schemas.microsoft.com/office/drawing/2014/main" id="{F989428E-48E0-47BB-81D3-1F9DFB8AC88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5" name="Shape 4" descr="https://hscvsld.hatinh.gov.vn/sold/VBdi.nsf/doc.gif">
          <a:hlinkClick xmlns:r="http://schemas.openxmlformats.org/officeDocument/2006/relationships" r:id="rId2"/>
          <a:extLst>
            <a:ext uri="{FF2B5EF4-FFF2-40B4-BE49-F238E27FC236}">
              <a16:creationId xmlns:a16="http://schemas.microsoft.com/office/drawing/2014/main" id="{0F78FF87-6EEB-4D56-82C1-4182432EEF8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76" name="Shape 11" descr="https://hscvsld.hatinh.gov.vn/sold/VBdi.nsf/star_grey.png">
          <a:extLst>
            <a:ext uri="{FF2B5EF4-FFF2-40B4-BE49-F238E27FC236}">
              <a16:creationId xmlns:a16="http://schemas.microsoft.com/office/drawing/2014/main" id="{EADE9994-63C0-44E8-9B56-984EB9532FF3}"/>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7" name="Shape 5" descr="https://hscvsld.hatinh.gov.vn/sold/VBdi.nsf/xls.gif">
          <a:hlinkClick xmlns:r="http://schemas.openxmlformats.org/officeDocument/2006/relationships" r:id="rId3"/>
          <a:extLst>
            <a:ext uri="{FF2B5EF4-FFF2-40B4-BE49-F238E27FC236}">
              <a16:creationId xmlns:a16="http://schemas.microsoft.com/office/drawing/2014/main" id="{EC89EBFF-68B1-4501-B80F-68AA82C87548}"/>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8" name="Shape 6" descr="https://hscvsld.hatinh.gov.vn/sold/VBdi.nsf/xls.gif">
          <a:hlinkClick xmlns:r="http://schemas.openxmlformats.org/officeDocument/2006/relationships" r:id="rId4"/>
          <a:extLst>
            <a:ext uri="{FF2B5EF4-FFF2-40B4-BE49-F238E27FC236}">
              <a16:creationId xmlns:a16="http://schemas.microsoft.com/office/drawing/2014/main" id="{0C03BCF0-5B62-4D49-81D6-F3CD6330B27B}"/>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79" name="Shape 7" descr="https://hscvsld.hatinh.gov.vn/sold/VBdi.nsf/xls.gif">
          <a:hlinkClick xmlns:r="http://schemas.openxmlformats.org/officeDocument/2006/relationships" r:id="rId5"/>
          <a:extLst>
            <a:ext uri="{FF2B5EF4-FFF2-40B4-BE49-F238E27FC236}">
              <a16:creationId xmlns:a16="http://schemas.microsoft.com/office/drawing/2014/main" id="{DE3CD60B-6DCB-4943-8349-BA187532C58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80" name="Shape 11" descr="https://hscvsld.hatinh.gov.vn/sold/VBdi.nsf/star_grey.png">
          <a:extLst>
            <a:ext uri="{FF2B5EF4-FFF2-40B4-BE49-F238E27FC236}">
              <a16:creationId xmlns:a16="http://schemas.microsoft.com/office/drawing/2014/main" id="{2A91F6CE-F790-45DE-A16D-871CB5133095}"/>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1" name="Shape 8" descr="https://hscvsld.hatinh.gov.vn/sold/VBdi.nsf/doc.gif">
          <a:hlinkClick xmlns:r="http://schemas.openxmlformats.org/officeDocument/2006/relationships" r:id="rId6"/>
          <a:extLst>
            <a:ext uri="{FF2B5EF4-FFF2-40B4-BE49-F238E27FC236}">
              <a16:creationId xmlns:a16="http://schemas.microsoft.com/office/drawing/2014/main" id="{E821E000-1CBA-4374-A9B4-E108E4FAA46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2" name="Shape 9" descr="https://hscvsld.hatinh.gov.vn/sold/VBdi.nsf/doc.gif">
          <a:hlinkClick xmlns:r="http://schemas.openxmlformats.org/officeDocument/2006/relationships" r:id="rId7"/>
          <a:extLst>
            <a:ext uri="{FF2B5EF4-FFF2-40B4-BE49-F238E27FC236}">
              <a16:creationId xmlns:a16="http://schemas.microsoft.com/office/drawing/2014/main" id="{EFE52843-30C3-4AF4-AD6C-27537FA7A79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3" name="Shape 10" descr="https://hscvsld.hatinh.gov.vn/sold/VBdi.nsf/xls.gif">
          <a:hlinkClick xmlns:r="http://schemas.openxmlformats.org/officeDocument/2006/relationships" r:id="rId8"/>
          <a:extLst>
            <a:ext uri="{FF2B5EF4-FFF2-40B4-BE49-F238E27FC236}">
              <a16:creationId xmlns:a16="http://schemas.microsoft.com/office/drawing/2014/main" id="{5E0F571F-79BA-44CC-A2C7-DF3C13693AF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84" name="Shape 11" descr="https://hscvsld.hatinh.gov.vn/sold/VBdi.nsf/star_grey.png">
          <a:extLst>
            <a:ext uri="{FF2B5EF4-FFF2-40B4-BE49-F238E27FC236}">
              <a16:creationId xmlns:a16="http://schemas.microsoft.com/office/drawing/2014/main" id="{F036BD82-0112-4EB7-A356-D37D59F24B34}"/>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5" name="Shape 12" descr="https://hscvsld.hatinh.gov.vn/sold/VBdi.nsf/doc.gif">
          <a:hlinkClick xmlns:r="http://schemas.openxmlformats.org/officeDocument/2006/relationships" r:id="rId9"/>
          <a:extLst>
            <a:ext uri="{FF2B5EF4-FFF2-40B4-BE49-F238E27FC236}">
              <a16:creationId xmlns:a16="http://schemas.microsoft.com/office/drawing/2014/main" id="{390A4945-6C28-4E13-86A7-3740EF90AA9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6" name="Shape 13" descr="https://hscvsld.hatinh.gov.vn/sold/VBdi.nsf/xls.gif">
          <a:hlinkClick xmlns:r="http://schemas.openxmlformats.org/officeDocument/2006/relationships" r:id="rId10"/>
          <a:extLst>
            <a:ext uri="{FF2B5EF4-FFF2-40B4-BE49-F238E27FC236}">
              <a16:creationId xmlns:a16="http://schemas.microsoft.com/office/drawing/2014/main" id="{13975B74-F974-45F8-A0FF-5D857CD8C1BA}"/>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7" name="Shape 14" descr="https://hscvsld.hatinh.gov.vn/sold/VBdi.nsf/pdf.gif">
          <a:hlinkClick xmlns:r="http://schemas.openxmlformats.org/officeDocument/2006/relationships" r:id="rId11"/>
          <a:extLst>
            <a:ext uri="{FF2B5EF4-FFF2-40B4-BE49-F238E27FC236}">
              <a16:creationId xmlns:a16="http://schemas.microsoft.com/office/drawing/2014/main" id="{B3C0F1C3-665B-47AA-BEF5-D1357D91825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8" name="Shape 15" descr="https://hscvsld.hatinh.gov.vn/sold/VBdi.nsf/doc.gif">
          <a:hlinkClick xmlns:r="http://schemas.openxmlformats.org/officeDocument/2006/relationships" r:id="rId12"/>
          <a:extLst>
            <a:ext uri="{FF2B5EF4-FFF2-40B4-BE49-F238E27FC236}">
              <a16:creationId xmlns:a16="http://schemas.microsoft.com/office/drawing/2014/main" id="{8BA4FDC6-9D65-46BE-BA6E-6A775D17190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89" name="Shape 16" descr="https://hscvsld.hatinh.gov.vn/sold/VBdi.nsf/pdf.gif">
          <a:hlinkClick xmlns:r="http://schemas.openxmlformats.org/officeDocument/2006/relationships" r:id="rId13"/>
          <a:extLst>
            <a:ext uri="{FF2B5EF4-FFF2-40B4-BE49-F238E27FC236}">
              <a16:creationId xmlns:a16="http://schemas.microsoft.com/office/drawing/2014/main" id="{A0BFB15F-8820-42CE-B7D1-6A4DB4257E0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0" name="Shape 3" descr="https://hscvsld.hatinh.gov.vn/sold/VBdi.nsf/pdf.gif">
          <a:hlinkClick xmlns:r="http://schemas.openxmlformats.org/officeDocument/2006/relationships" r:id="rId1"/>
          <a:extLst>
            <a:ext uri="{FF2B5EF4-FFF2-40B4-BE49-F238E27FC236}">
              <a16:creationId xmlns:a16="http://schemas.microsoft.com/office/drawing/2014/main" id="{D3548752-38A8-45CB-8B93-053CFA63171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1" name="Shape 4" descr="https://hscvsld.hatinh.gov.vn/sold/VBdi.nsf/doc.gif">
          <a:hlinkClick xmlns:r="http://schemas.openxmlformats.org/officeDocument/2006/relationships" r:id="rId2"/>
          <a:extLst>
            <a:ext uri="{FF2B5EF4-FFF2-40B4-BE49-F238E27FC236}">
              <a16:creationId xmlns:a16="http://schemas.microsoft.com/office/drawing/2014/main" id="{8BE48EC2-8F6B-4073-B8C1-1D1120197C5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2" name="Shape 5" descr="https://hscvsld.hatinh.gov.vn/sold/VBdi.nsf/xls.gif">
          <a:hlinkClick xmlns:r="http://schemas.openxmlformats.org/officeDocument/2006/relationships" r:id="rId3"/>
          <a:extLst>
            <a:ext uri="{FF2B5EF4-FFF2-40B4-BE49-F238E27FC236}">
              <a16:creationId xmlns:a16="http://schemas.microsoft.com/office/drawing/2014/main" id="{575527BC-066E-4C98-B75F-8FC83350451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3" name="Shape 6" descr="https://hscvsld.hatinh.gov.vn/sold/VBdi.nsf/xls.gif">
          <a:hlinkClick xmlns:r="http://schemas.openxmlformats.org/officeDocument/2006/relationships" r:id="rId4"/>
          <a:extLst>
            <a:ext uri="{FF2B5EF4-FFF2-40B4-BE49-F238E27FC236}">
              <a16:creationId xmlns:a16="http://schemas.microsoft.com/office/drawing/2014/main" id="{015E0C76-6C03-4DE7-8B9E-053AB8B33A7D}"/>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4" name="Shape 7" descr="https://hscvsld.hatinh.gov.vn/sold/VBdi.nsf/xls.gif">
          <a:hlinkClick xmlns:r="http://schemas.openxmlformats.org/officeDocument/2006/relationships" r:id="rId5"/>
          <a:extLst>
            <a:ext uri="{FF2B5EF4-FFF2-40B4-BE49-F238E27FC236}">
              <a16:creationId xmlns:a16="http://schemas.microsoft.com/office/drawing/2014/main" id="{5A9A8440-76EE-4EA2-AB58-0A197BE0EAB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5" name="Shape 8" descr="https://hscvsld.hatinh.gov.vn/sold/VBdi.nsf/doc.gif">
          <a:hlinkClick xmlns:r="http://schemas.openxmlformats.org/officeDocument/2006/relationships" r:id="rId6"/>
          <a:extLst>
            <a:ext uri="{FF2B5EF4-FFF2-40B4-BE49-F238E27FC236}">
              <a16:creationId xmlns:a16="http://schemas.microsoft.com/office/drawing/2014/main" id="{399AE6D8-2D56-48BC-B9F9-48A7E863CB8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6" name="Shape 9" descr="https://hscvsld.hatinh.gov.vn/sold/VBdi.nsf/doc.gif">
          <a:hlinkClick xmlns:r="http://schemas.openxmlformats.org/officeDocument/2006/relationships" r:id="rId7"/>
          <a:extLst>
            <a:ext uri="{FF2B5EF4-FFF2-40B4-BE49-F238E27FC236}">
              <a16:creationId xmlns:a16="http://schemas.microsoft.com/office/drawing/2014/main" id="{79D0F82A-9B63-4625-9136-6D5C57550DA0}"/>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7" name="Shape 10" descr="https://hscvsld.hatinh.gov.vn/sold/VBdi.nsf/xls.gif">
          <a:hlinkClick xmlns:r="http://schemas.openxmlformats.org/officeDocument/2006/relationships" r:id="rId8"/>
          <a:extLst>
            <a:ext uri="{FF2B5EF4-FFF2-40B4-BE49-F238E27FC236}">
              <a16:creationId xmlns:a16="http://schemas.microsoft.com/office/drawing/2014/main" id="{8FCD9F5E-4873-4D73-BF6D-60C1C882F3B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398" name="Shape 11" descr="https://hscvsld.hatinh.gov.vn/sold/VBdi.nsf/star_grey.png">
          <a:extLst>
            <a:ext uri="{FF2B5EF4-FFF2-40B4-BE49-F238E27FC236}">
              <a16:creationId xmlns:a16="http://schemas.microsoft.com/office/drawing/2014/main" id="{A76A36C9-D62B-4F94-B7B8-EC94ED8875FD}"/>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399" name="Shape 12" descr="https://hscvsld.hatinh.gov.vn/sold/VBdi.nsf/doc.gif">
          <a:hlinkClick xmlns:r="http://schemas.openxmlformats.org/officeDocument/2006/relationships" r:id="rId9"/>
          <a:extLst>
            <a:ext uri="{FF2B5EF4-FFF2-40B4-BE49-F238E27FC236}">
              <a16:creationId xmlns:a16="http://schemas.microsoft.com/office/drawing/2014/main" id="{BFE454BC-F318-4A14-A153-1B96CE1DD6D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0" name="Shape 13" descr="https://hscvsld.hatinh.gov.vn/sold/VBdi.nsf/xls.gif">
          <a:hlinkClick xmlns:r="http://schemas.openxmlformats.org/officeDocument/2006/relationships" r:id="rId10"/>
          <a:extLst>
            <a:ext uri="{FF2B5EF4-FFF2-40B4-BE49-F238E27FC236}">
              <a16:creationId xmlns:a16="http://schemas.microsoft.com/office/drawing/2014/main" id="{65CAEA68-C94E-43C8-B8E2-99276408EA76}"/>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1" name="Shape 14" descr="https://hscvsld.hatinh.gov.vn/sold/VBdi.nsf/pdf.gif">
          <a:hlinkClick xmlns:r="http://schemas.openxmlformats.org/officeDocument/2006/relationships" r:id="rId11"/>
          <a:extLst>
            <a:ext uri="{FF2B5EF4-FFF2-40B4-BE49-F238E27FC236}">
              <a16:creationId xmlns:a16="http://schemas.microsoft.com/office/drawing/2014/main" id="{78590608-F226-467C-AC21-D486EEB9C434}"/>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2" name="Shape 15" descr="https://hscvsld.hatinh.gov.vn/sold/VBdi.nsf/doc.gif">
          <a:hlinkClick xmlns:r="http://schemas.openxmlformats.org/officeDocument/2006/relationships" r:id="rId12"/>
          <a:extLst>
            <a:ext uri="{FF2B5EF4-FFF2-40B4-BE49-F238E27FC236}">
              <a16:creationId xmlns:a16="http://schemas.microsoft.com/office/drawing/2014/main" id="{8C282FB6-E805-4D1C-AEB4-FF6DF4551B9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3" name="Shape 16" descr="https://hscvsld.hatinh.gov.vn/sold/VBdi.nsf/pdf.gif">
          <a:hlinkClick xmlns:r="http://schemas.openxmlformats.org/officeDocument/2006/relationships" r:id="rId13"/>
          <a:extLst>
            <a:ext uri="{FF2B5EF4-FFF2-40B4-BE49-F238E27FC236}">
              <a16:creationId xmlns:a16="http://schemas.microsoft.com/office/drawing/2014/main" id="{54824C7F-B515-48AB-A4F5-10FD010624C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4" name="Shape 3" descr="https://hscvsld.hatinh.gov.vn/sold/VBdi.nsf/pdf.gif">
          <a:hlinkClick xmlns:r="http://schemas.openxmlformats.org/officeDocument/2006/relationships" r:id="rId1"/>
          <a:extLst>
            <a:ext uri="{FF2B5EF4-FFF2-40B4-BE49-F238E27FC236}">
              <a16:creationId xmlns:a16="http://schemas.microsoft.com/office/drawing/2014/main" id="{A85311C2-28C4-433F-A277-A74C0E56096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5" name="Shape 4" descr="https://hscvsld.hatinh.gov.vn/sold/VBdi.nsf/doc.gif">
          <a:hlinkClick xmlns:r="http://schemas.openxmlformats.org/officeDocument/2006/relationships" r:id="rId2"/>
          <a:extLst>
            <a:ext uri="{FF2B5EF4-FFF2-40B4-BE49-F238E27FC236}">
              <a16:creationId xmlns:a16="http://schemas.microsoft.com/office/drawing/2014/main" id="{2B722775-8FCE-47BB-9DF9-B691EBFC7CB5}"/>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406" name="Shape 11" descr="https://hscvsld.hatinh.gov.vn/sold/VBdi.nsf/star_grey.png">
          <a:extLst>
            <a:ext uri="{FF2B5EF4-FFF2-40B4-BE49-F238E27FC236}">
              <a16:creationId xmlns:a16="http://schemas.microsoft.com/office/drawing/2014/main" id="{A88DA04A-3F2E-4B74-A0D5-84119DE643CB}"/>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7" name="Shape 5" descr="https://hscvsld.hatinh.gov.vn/sold/VBdi.nsf/xls.gif">
          <a:hlinkClick xmlns:r="http://schemas.openxmlformats.org/officeDocument/2006/relationships" r:id="rId3"/>
          <a:extLst>
            <a:ext uri="{FF2B5EF4-FFF2-40B4-BE49-F238E27FC236}">
              <a16:creationId xmlns:a16="http://schemas.microsoft.com/office/drawing/2014/main" id="{743EB6D5-70E6-4F8C-93B7-393D1477F37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8" name="Shape 6" descr="https://hscvsld.hatinh.gov.vn/sold/VBdi.nsf/xls.gif">
          <a:hlinkClick xmlns:r="http://schemas.openxmlformats.org/officeDocument/2006/relationships" r:id="rId4"/>
          <a:extLst>
            <a:ext uri="{FF2B5EF4-FFF2-40B4-BE49-F238E27FC236}">
              <a16:creationId xmlns:a16="http://schemas.microsoft.com/office/drawing/2014/main" id="{7042A0D0-CA72-4359-83BD-FADAD5516DAF}"/>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09" name="Shape 7" descr="https://hscvsld.hatinh.gov.vn/sold/VBdi.nsf/xls.gif">
          <a:hlinkClick xmlns:r="http://schemas.openxmlformats.org/officeDocument/2006/relationships" r:id="rId5"/>
          <a:extLst>
            <a:ext uri="{FF2B5EF4-FFF2-40B4-BE49-F238E27FC236}">
              <a16:creationId xmlns:a16="http://schemas.microsoft.com/office/drawing/2014/main" id="{9A0190BA-A1DB-4F59-AB63-1B367D69914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410" name="Shape 11" descr="https://hscvsld.hatinh.gov.vn/sold/VBdi.nsf/star_grey.png">
          <a:extLst>
            <a:ext uri="{FF2B5EF4-FFF2-40B4-BE49-F238E27FC236}">
              <a16:creationId xmlns:a16="http://schemas.microsoft.com/office/drawing/2014/main" id="{4F415CE8-8A29-4A9E-BC57-971909C1CD1C}"/>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1" name="Shape 8" descr="https://hscvsld.hatinh.gov.vn/sold/VBdi.nsf/doc.gif">
          <a:hlinkClick xmlns:r="http://schemas.openxmlformats.org/officeDocument/2006/relationships" r:id="rId6"/>
          <a:extLst>
            <a:ext uri="{FF2B5EF4-FFF2-40B4-BE49-F238E27FC236}">
              <a16:creationId xmlns:a16="http://schemas.microsoft.com/office/drawing/2014/main" id="{52D49687-DC7E-4C15-AA6A-6DD61C70A79C}"/>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2" name="Shape 9" descr="https://hscvsld.hatinh.gov.vn/sold/VBdi.nsf/doc.gif">
          <a:hlinkClick xmlns:r="http://schemas.openxmlformats.org/officeDocument/2006/relationships" r:id="rId7"/>
          <a:extLst>
            <a:ext uri="{FF2B5EF4-FFF2-40B4-BE49-F238E27FC236}">
              <a16:creationId xmlns:a16="http://schemas.microsoft.com/office/drawing/2014/main" id="{1D4E781E-E84F-4463-9FC2-438E2658E129}"/>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3" name="Shape 10" descr="https://hscvsld.hatinh.gov.vn/sold/VBdi.nsf/xls.gif">
          <a:hlinkClick xmlns:r="http://schemas.openxmlformats.org/officeDocument/2006/relationships" r:id="rId8"/>
          <a:extLst>
            <a:ext uri="{FF2B5EF4-FFF2-40B4-BE49-F238E27FC236}">
              <a16:creationId xmlns:a16="http://schemas.microsoft.com/office/drawing/2014/main" id="{A7131571-ABF9-417F-8D0B-D020B1D1BBE1}"/>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xdr:row>
      <xdr:rowOff>0</xdr:rowOff>
    </xdr:from>
    <xdr:ext cx="1533525" cy="171450"/>
    <xdr:sp macro="" textlink="">
      <xdr:nvSpPr>
        <xdr:cNvPr id="414" name="Shape 11" descr="https://hscvsld.hatinh.gov.vn/sold/VBdi.nsf/star_grey.png">
          <a:extLst>
            <a:ext uri="{FF2B5EF4-FFF2-40B4-BE49-F238E27FC236}">
              <a16:creationId xmlns:a16="http://schemas.microsoft.com/office/drawing/2014/main" id="{F4016B04-29BB-4A25-8619-F2C5AB313FC7}"/>
            </a:ext>
          </a:extLst>
        </xdr:cNvPr>
        <xdr:cNvSpPr/>
      </xdr:nvSpPr>
      <xdr:spPr>
        <a:xfrm>
          <a:off x="0" y="762000"/>
          <a:ext cx="15335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5" name="Shape 12" descr="https://hscvsld.hatinh.gov.vn/sold/VBdi.nsf/doc.gif">
          <a:hlinkClick xmlns:r="http://schemas.openxmlformats.org/officeDocument/2006/relationships" r:id="rId9"/>
          <a:extLst>
            <a:ext uri="{FF2B5EF4-FFF2-40B4-BE49-F238E27FC236}">
              <a16:creationId xmlns:a16="http://schemas.microsoft.com/office/drawing/2014/main" id="{C44AF381-6F5C-4CF7-9CEF-D8D1B09D0CE7}"/>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6" name="Shape 13" descr="https://hscvsld.hatinh.gov.vn/sold/VBdi.nsf/xls.gif">
          <a:hlinkClick xmlns:r="http://schemas.openxmlformats.org/officeDocument/2006/relationships" r:id="rId10"/>
          <a:extLst>
            <a:ext uri="{FF2B5EF4-FFF2-40B4-BE49-F238E27FC236}">
              <a16:creationId xmlns:a16="http://schemas.microsoft.com/office/drawing/2014/main" id="{15A38DAE-6111-40A3-9663-9274C5D429CE}"/>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7" name="Shape 14" descr="https://hscvsld.hatinh.gov.vn/sold/VBdi.nsf/pdf.gif">
          <a:hlinkClick xmlns:r="http://schemas.openxmlformats.org/officeDocument/2006/relationships" r:id="rId11"/>
          <a:extLst>
            <a:ext uri="{FF2B5EF4-FFF2-40B4-BE49-F238E27FC236}">
              <a16:creationId xmlns:a16="http://schemas.microsoft.com/office/drawing/2014/main" id="{A089FE12-3A2C-4A1B-A57E-95C76D2E68C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8" name="Shape 15" descr="https://hscvsld.hatinh.gov.vn/sold/VBdi.nsf/doc.gif">
          <a:hlinkClick xmlns:r="http://schemas.openxmlformats.org/officeDocument/2006/relationships" r:id="rId12"/>
          <a:extLst>
            <a:ext uri="{FF2B5EF4-FFF2-40B4-BE49-F238E27FC236}">
              <a16:creationId xmlns:a16="http://schemas.microsoft.com/office/drawing/2014/main" id="{AC1DD365-BE56-465D-8DE8-0FE4FD951142}"/>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3</xdr:row>
      <xdr:rowOff>0</xdr:rowOff>
    </xdr:from>
    <xdr:ext cx="314325" cy="171450"/>
    <xdr:sp macro="" textlink="">
      <xdr:nvSpPr>
        <xdr:cNvPr id="419" name="Shape 16" descr="https://hscvsld.hatinh.gov.vn/sold/VBdi.nsf/pdf.gif">
          <a:hlinkClick xmlns:r="http://schemas.openxmlformats.org/officeDocument/2006/relationships" r:id="rId13"/>
          <a:extLst>
            <a:ext uri="{FF2B5EF4-FFF2-40B4-BE49-F238E27FC236}">
              <a16:creationId xmlns:a16="http://schemas.microsoft.com/office/drawing/2014/main" id="{38061A8E-9B33-42F9-8636-0D5A496E9B63}"/>
            </a:ext>
          </a:extLst>
        </xdr:cNvPr>
        <xdr:cNvSpPr/>
      </xdr:nvSpPr>
      <xdr:spPr>
        <a:xfrm>
          <a:off x="579120" y="762000"/>
          <a:ext cx="314325"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295275</xdr:colOff>
      <xdr:row>392</xdr:row>
      <xdr:rowOff>485775</xdr:rowOff>
    </xdr:from>
    <xdr:ext cx="1581150" cy="12001500"/>
    <xdr:sp macro="" textlink="">
      <xdr:nvSpPr>
        <xdr:cNvPr id="420" name="Shape 17" descr="https://hscvsld.hatinh.gov.vn/sold/VBdi.nsf/star_grey.png">
          <a:extLst>
            <a:ext uri="{FF2B5EF4-FFF2-40B4-BE49-F238E27FC236}">
              <a16:creationId xmlns:a16="http://schemas.microsoft.com/office/drawing/2014/main" id="{DDF385B6-B13A-4D24-96DD-5ADCDBD7611A}"/>
            </a:ext>
          </a:extLst>
        </xdr:cNvPr>
        <xdr:cNvSpPr/>
      </xdr:nvSpPr>
      <xdr:spPr>
        <a:xfrm>
          <a:off x="297180" y="319834260"/>
          <a:ext cx="1581150" cy="1200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295275</xdr:colOff>
      <xdr:row>392</xdr:row>
      <xdr:rowOff>485775</xdr:rowOff>
    </xdr:from>
    <xdr:ext cx="1571625" cy="11268075"/>
    <xdr:sp macro="" textlink="">
      <xdr:nvSpPr>
        <xdr:cNvPr id="421" name="Shape 18" descr="https://hscvsld.hatinh.gov.vn/sold/VBdi.nsf/star_grey.png">
          <a:extLst>
            <a:ext uri="{FF2B5EF4-FFF2-40B4-BE49-F238E27FC236}">
              <a16:creationId xmlns:a16="http://schemas.microsoft.com/office/drawing/2014/main" id="{64C0C44A-D714-406C-911B-E20ACFABDBCA}"/>
            </a:ext>
          </a:extLst>
        </xdr:cNvPr>
        <xdr:cNvSpPr/>
      </xdr:nvSpPr>
      <xdr:spPr>
        <a:xfrm>
          <a:off x="297180" y="319834260"/>
          <a:ext cx="1571625" cy="11268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106680</xdr:rowOff>
    </xdr:from>
    <xdr:ext cx="2190750" cy="38100"/>
    <xdr:grpSp>
      <xdr:nvGrpSpPr>
        <xdr:cNvPr id="422" name="Shape 2">
          <a:extLst>
            <a:ext uri="{FF2B5EF4-FFF2-40B4-BE49-F238E27FC236}">
              <a16:creationId xmlns:a16="http://schemas.microsoft.com/office/drawing/2014/main" id="{E8BF866A-D046-4E70-9AFF-6BE272FFB57D}"/>
            </a:ext>
          </a:extLst>
        </xdr:cNvPr>
        <xdr:cNvGrpSpPr/>
      </xdr:nvGrpSpPr>
      <xdr:grpSpPr>
        <a:xfrm>
          <a:off x="4849091" y="674716"/>
          <a:ext cx="2190750" cy="38100"/>
          <a:chOff x="4250625" y="3780000"/>
          <a:chExt cx="2190750" cy="0"/>
        </a:xfrm>
      </xdr:grpSpPr>
      <xdr:cxnSp macro="">
        <xdr:nvCxnSpPr>
          <xdr:cNvPr id="423" name="Shape 19">
            <a:extLst>
              <a:ext uri="{FF2B5EF4-FFF2-40B4-BE49-F238E27FC236}">
                <a16:creationId xmlns:a16="http://schemas.microsoft.com/office/drawing/2014/main" id="{0E6D2CE5-E59C-16EA-564D-0D9A40EC4650}"/>
              </a:ext>
            </a:extLst>
          </xdr:cNvPr>
          <xdr:cNvCxnSpPr/>
        </xdr:nvCxnSpPr>
        <xdr:spPr>
          <a:xfrm>
            <a:off x="4250625" y="3780000"/>
            <a:ext cx="2190750" cy="0"/>
          </a:xfrm>
          <a:prstGeom prst="straightConnector1">
            <a:avLst/>
          </a:prstGeom>
          <a:noFill/>
          <a:ln w="9525" cap="flat" cmpd="sng">
            <a:solidFill>
              <a:schemeClr val="accent1"/>
            </a:solidFill>
            <a:prstDash val="solid"/>
            <a:miter lim="800000"/>
            <a:headEnd type="none" w="sm" len="sm"/>
            <a:tailEnd type="none" w="sm" len="sm"/>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3</xdr:row>
      <xdr:rowOff>0</xdr:rowOff>
    </xdr:from>
    <xdr:ext cx="304800" cy="161925"/>
    <xdr:sp macro="" textlink="">
      <xdr:nvSpPr>
        <xdr:cNvPr id="3"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5"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6"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7"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8"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0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0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0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1" name="Shape 11" descr="https://hscvsld.hatinh.gov.vn/sold/VBdi.nsf/star_grey.png">
          <a:extLst>
            <a:ext uri="{FF2B5EF4-FFF2-40B4-BE49-F238E27FC236}">
              <a16:creationId xmlns:a16="http://schemas.microsoft.com/office/drawing/2014/main" id="{00000000-0008-0000-0000-00000B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0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0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1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1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18" name="Shape 11" descr="https://hscvsld.hatinh.gov.vn/sold/VBdi.nsf/star_grey.png">
          <a:extLst>
            <a:ext uri="{FF2B5EF4-FFF2-40B4-BE49-F238E27FC236}">
              <a16:creationId xmlns:a16="http://schemas.microsoft.com/office/drawing/2014/main" id="{00000000-0008-0000-0000-000012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9"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1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0"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1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1"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1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2" name="Shape 11" descr="https://hscvsld.hatinh.gov.vn/sold/VBdi.nsf/star_grey.png">
          <a:extLst>
            <a:ext uri="{FF2B5EF4-FFF2-40B4-BE49-F238E27FC236}">
              <a16:creationId xmlns:a16="http://schemas.microsoft.com/office/drawing/2014/main" id="{00000000-0008-0000-0000-000016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3"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1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1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1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6" name="Shape 11" descr="https://hscvsld.hatinh.gov.vn/sold/VBdi.nsf/star_grey.png">
          <a:extLst>
            <a:ext uri="{FF2B5EF4-FFF2-40B4-BE49-F238E27FC236}">
              <a16:creationId xmlns:a16="http://schemas.microsoft.com/office/drawing/2014/main" id="{00000000-0008-0000-0000-00001A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1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1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1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1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2"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2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3"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2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4"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2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5"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2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6"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2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7"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2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8"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2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39"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2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40" name="Shape 11" descr="https://hscvsld.hatinh.gov.vn/sold/VBdi.nsf/star_grey.png">
          <a:extLst>
            <a:ext uri="{FF2B5EF4-FFF2-40B4-BE49-F238E27FC236}">
              <a16:creationId xmlns:a16="http://schemas.microsoft.com/office/drawing/2014/main" id="{00000000-0008-0000-0000-000028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1"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2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2"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2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3"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2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4"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2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5"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2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6"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2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7"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2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48" name="Shape 11" descr="https://hscvsld.hatinh.gov.vn/sold/VBdi.nsf/star_grey.png">
          <a:extLst>
            <a:ext uri="{FF2B5EF4-FFF2-40B4-BE49-F238E27FC236}">
              <a16:creationId xmlns:a16="http://schemas.microsoft.com/office/drawing/2014/main" id="{00000000-0008-0000-0000-000030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49"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3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0"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3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1"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3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52" name="Shape 11" descr="https://hscvsld.hatinh.gov.vn/sold/VBdi.nsf/star_grey.png">
          <a:extLst>
            <a:ext uri="{FF2B5EF4-FFF2-40B4-BE49-F238E27FC236}">
              <a16:creationId xmlns:a16="http://schemas.microsoft.com/office/drawing/2014/main" id="{00000000-0008-0000-0000-000034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3"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3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4"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3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5"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3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56" name="Shape 11" descr="https://hscvsld.hatinh.gov.vn/sold/VBdi.nsf/star_grey.png">
          <a:extLst>
            <a:ext uri="{FF2B5EF4-FFF2-40B4-BE49-F238E27FC236}">
              <a16:creationId xmlns:a16="http://schemas.microsoft.com/office/drawing/2014/main" id="{00000000-0008-0000-0000-000038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7"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3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8"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3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59"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3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0"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3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1"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3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2"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3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3"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3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4"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4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5"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4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6"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4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7"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4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8"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4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69"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4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70" name="Shape 11" descr="https://hscvsld.hatinh.gov.vn/sold/VBdi.nsf/star_grey.png">
          <a:extLst>
            <a:ext uri="{FF2B5EF4-FFF2-40B4-BE49-F238E27FC236}">
              <a16:creationId xmlns:a16="http://schemas.microsoft.com/office/drawing/2014/main" id="{00000000-0008-0000-0000-000046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1"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4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2"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4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3"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4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4"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4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5"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4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6"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4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7"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4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78" name="Shape 11" descr="https://hscvsld.hatinh.gov.vn/sold/VBdi.nsf/star_grey.png">
          <a:extLst>
            <a:ext uri="{FF2B5EF4-FFF2-40B4-BE49-F238E27FC236}">
              <a16:creationId xmlns:a16="http://schemas.microsoft.com/office/drawing/2014/main" id="{00000000-0008-0000-0000-00004E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79"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4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0"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5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1"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5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82" name="Shape 11" descr="https://hscvsld.hatinh.gov.vn/sold/VBdi.nsf/star_grey.png">
          <a:extLst>
            <a:ext uri="{FF2B5EF4-FFF2-40B4-BE49-F238E27FC236}">
              <a16:creationId xmlns:a16="http://schemas.microsoft.com/office/drawing/2014/main" id="{00000000-0008-0000-0000-000052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3"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5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4"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5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5"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5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6"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5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7"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5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8"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5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89"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5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90"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5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1"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5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2"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5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3"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5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4"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5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5"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5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6"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6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7"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6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98"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6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99" name="Shape 11" descr="https://hscvsld.hatinh.gov.vn/sold/VBdi.nsf/star_grey.png">
          <a:extLst>
            <a:ext uri="{FF2B5EF4-FFF2-40B4-BE49-F238E27FC236}">
              <a16:creationId xmlns:a16="http://schemas.microsoft.com/office/drawing/2014/main" id="{00000000-0008-0000-0000-000063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0"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6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1"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6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2"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6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3"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6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4"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6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5"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6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6"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6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107" name="Shape 11" descr="https://hscvsld.hatinh.gov.vn/sold/VBdi.nsf/star_grey.png">
          <a:extLst>
            <a:ext uri="{FF2B5EF4-FFF2-40B4-BE49-F238E27FC236}">
              <a16:creationId xmlns:a16="http://schemas.microsoft.com/office/drawing/2014/main" id="{00000000-0008-0000-0000-00006B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8"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6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09"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6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0"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6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11" name="Shape 11" descr="https://hscvsld.hatinh.gov.vn/sold/VBdi.nsf/star_grey.png">
          <a:extLst>
            <a:ext uri="{FF2B5EF4-FFF2-40B4-BE49-F238E27FC236}">
              <a16:creationId xmlns:a16="http://schemas.microsoft.com/office/drawing/2014/main" id="{00000000-0008-0000-0000-00006F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2"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7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3"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7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4"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7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15" name="Shape 11" descr="https://hscvsld.hatinh.gov.vn/sold/VBdi.nsf/star_grey.png">
          <a:extLst>
            <a:ext uri="{FF2B5EF4-FFF2-40B4-BE49-F238E27FC236}">
              <a16:creationId xmlns:a16="http://schemas.microsoft.com/office/drawing/2014/main" id="{00000000-0008-0000-0000-000073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6"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7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7"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7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8"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7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19"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7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0"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7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1"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7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2"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7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3"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7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4"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7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5"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7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6"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7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7"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7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28"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8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29" name="Shape 11" descr="https://hscvsld.hatinh.gov.vn/sold/VBdi.nsf/star_grey.png">
          <a:extLst>
            <a:ext uri="{FF2B5EF4-FFF2-40B4-BE49-F238E27FC236}">
              <a16:creationId xmlns:a16="http://schemas.microsoft.com/office/drawing/2014/main" id="{00000000-0008-0000-0000-000081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0"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8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1"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8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2"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8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3"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8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4"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8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5"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8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6"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8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137" name="Shape 11" descr="https://hscvsld.hatinh.gov.vn/sold/VBdi.nsf/star_grey.png">
          <a:extLst>
            <a:ext uri="{FF2B5EF4-FFF2-40B4-BE49-F238E27FC236}">
              <a16:creationId xmlns:a16="http://schemas.microsoft.com/office/drawing/2014/main" id="{00000000-0008-0000-0000-000089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8"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8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39"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8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0"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8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41" name="Shape 11" descr="https://hscvsld.hatinh.gov.vn/sold/VBdi.nsf/star_grey.png">
          <a:extLst>
            <a:ext uri="{FF2B5EF4-FFF2-40B4-BE49-F238E27FC236}">
              <a16:creationId xmlns:a16="http://schemas.microsoft.com/office/drawing/2014/main" id="{00000000-0008-0000-0000-00008D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2"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8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3"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8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4"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9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45" name="Shape 11" descr="https://hscvsld.hatinh.gov.vn/sold/VBdi.nsf/star_grey.png">
          <a:extLst>
            <a:ext uri="{FF2B5EF4-FFF2-40B4-BE49-F238E27FC236}">
              <a16:creationId xmlns:a16="http://schemas.microsoft.com/office/drawing/2014/main" id="{00000000-0008-0000-0000-000091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6"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9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7"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9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8"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9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49"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9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0"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9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1"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9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2"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9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3"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9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4"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9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5"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9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6"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9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7"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9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58"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9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59" name="Shape 11" descr="https://hscvsld.hatinh.gov.vn/sold/VBdi.nsf/star_grey.png">
          <a:extLst>
            <a:ext uri="{FF2B5EF4-FFF2-40B4-BE49-F238E27FC236}">
              <a16:creationId xmlns:a16="http://schemas.microsoft.com/office/drawing/2014/main" id="{00000000-0008-0000-0000-00009F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0"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A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1"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A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2"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A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3"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A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4"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A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5"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A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6"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A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167" name="Shape 11" descr="https://hscvsld.hatinh.gov.vn/sold/VBdi.nsf/star_grey.png">
          <a:extLst>
            <a:ext uri="{FF2B5EF4-FFF2-40B4-BE49-F238E27FC236}">
              <a16:creationId xmlns:a16="http://schemas.microsoft.com/office/drawing/2014/main" id="{00000000-0008-0000-0000-0000A7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8"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A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69"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A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0"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A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71" name="Shape 11" descr="https://hscvsld.hatinh.gov.vn/sold/VBdi.nsf/star_grey.png">
          <a:extLst>
            <a:ext uri="{FF2B5EF4-FFF2-40B4-BE49-F238E27FC236}">
              <a16:creationId xmlns:a16="http://schemas.microsoft.com/office/drawing/2014/main" id="{00000000-0008-0000-0000-0000AB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2"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A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3"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A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4"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A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75" name="Shape 11" descr="https://hscvsld.hatinh.gov.vn/sold/VBdi.nsf/star_grey.png">
          <a:extLst>
            <a:ext uri="{FF2B5EF4-FFF2-40B4-BE49-F238E27FC236}">
              <a16:creationId xmlns:a16="http://schemas.microsoft.com/office/drawing/2014/main" id="{00000000-0008-0000-0000-0000AF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6"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B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7"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B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8"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B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79"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B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180"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B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1"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B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2"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B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3"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B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4"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B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5"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B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6"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B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7"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B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88"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B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189" name="Shape 11" descr="https://hscvsld.hatinh.gov.vn/sold/VBdi.nsf/star_grey.png">
          <a:extLst>
            <a:ext uri="{FF2B5EF4-FFF2-40B4-BE49-F238E27FC236}">
              <a16:creationId xmlns:a16="http://schemas.microsoft.com/office/drawing/2014/main" id="{00000000-0008-0000-0000-0000BD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0"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B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1"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B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2"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C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3"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C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4"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C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5"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C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6"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C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197" name="Shape 11" descr="https://hscvsld.hatinh.gov.vn/sold/VBdi.nsf/star_grey.png">
          <a:extLst>
            <a:ext uri="{FF2B5EF4-FFF2-40B4-BE49-F238E27FC236}">
              <a16:creationId xmlns:a16="http://schemas.microsoft.com/office/drawing/2014/main" id="{00000000-0008-0000-0000-0000C5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8"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C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199"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C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0"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C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01" name="Shape 11" descr="https://hscvsld.hatinh.gov.vn/sold/VBdi.nsf/star_grey.png">
          <a:extLst>
            <a:ext uri="{FF2B5EF4-FFF2-40B4-BE49-F238E27FC236}">
              <a16:creationId xmlns:a16="http://schemas.microsoft.com/office/drawing/2014/main" id="{00000000-0008-0000-0000-0000C9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2"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C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3"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C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4"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C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05" name="Shape 11" descr="https://hscvsld.hatinh.gov.vn/sold/VBdi.nsf/star_grey.png">
          <a:extLst>
            <a:ext uri="{FF2B5EF4-FFF2-40B4-BE49-F238E27FC236}">
              <a16:creationId xmlns:a16="http://schemas.microsoft.com/office/drawing/2014/main" id="{00000000-0008-0000-0000-0000CD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6"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C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7"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C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8"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D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09"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D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0"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D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1"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D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2"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D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3"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D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4"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D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5"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D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6"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D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7"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D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18"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D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19" name="Shape 11" descr="https://hscvsld.hatinh.gov.vn/sold/VBdi.nsf/star_grey.png">
          <a:extLst>
            <a:ext uri="{FF2B5EF4-FFF2-40B4-BE49-F238E27FC236}">
              <a16:creationId xmlns:a16="http://schemas.microsoft.com/office/drawing/2014/main" id="{00000000-0008-0000-0000-0000DB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0"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D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1"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D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2"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D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3"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D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4"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E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5"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E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6"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E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227" name="Shape 11" descr="https://hscvsld.hatinh.gov.vn/sold/VBdi.nsf/star_grey.png">
          <a:extLst>
            <a:ext uri="{FF2B5EF4-FFF2-40B4-BE49-F238E27FC236}">
              <a16:creationId xmlns:a16="http://schemas.microsoft.com/office/drawing/2014/main" id="{00000000-0008-0000-0000-0000E3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8"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E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29"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E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0"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E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31" name="Shape 11" descr="https://hscvsld.hatinh.gov.vn/sold/VBdi.nsf/star_grey.png">
          <a:extLst>
            <a:ext uri="{FF2B5EF4-FFF2-40B4-BE49-F238E27FC236}">
              <a16:creationId xmlns:a16="http://schemas.microsoft.com/office/drawing/2014/main" id="{00000000-0008-0000-0000-0000E7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2"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E8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3"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E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4"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E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5"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E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6"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E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7"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E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8"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E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304800" cy="161925"/>
    <xdr:sp macro="" textlink="">
      <xdr:nvSpPr>
        <xdr:cNvPr id="239"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E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0"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F0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1"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F1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2"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F2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3"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F3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4"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F4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5"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F5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6"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F6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7"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F7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48" name="Shape 11" descr="https://hscvsld.hatinh.gov.vn/sold/VBdi.nsf/star_grey.png">
          <a:extLst>
            <a:ext uri="{FF2B5EF4-FFF2-40B4-BE49-F238E27FC236}">
              <a16:creationId xmlns:a16="http://schemas.microsoft.com/office/drawing/2014/main" id="{00000000-0008-0000-0000-0000F800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49"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F9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0"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FA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1"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FB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2"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FC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3"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FD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4"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FE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5"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FF00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256" name="Shape 11" descr="https://hscvsld.hatinh.gov.vn/sold/VBdi.nsf/star_grey.png">
          <a:extLst>
            <a:ext uri="{FF2B5EF4-FFF2-40B4-BE49-F238E27FC236}">
              <a16:creationId xmlns:a16="http://schemas.microsoft.com/office/drawing/2014/main" id="{00000000-0008-0000-0000-000000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7"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0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8"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0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59"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0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60" name="Shape 11" descr="https://hscvsld.hatinh.gov.vn/sold/VBdi.nsf/star_grey.png">
          <a:extLst>
            <a:ext uri="{FF2B5EF4-FFF2-40B4-BE49-F238E27FC236}">
              <a16:creationId xmlns:a16="http://schemas.microsoft.com/office/drawing/2014/main" id="{00000000-0008-0000-0000-000004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1"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0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2"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06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3"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0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64" name="Shape 11" descr="https://hscvsld.hatinh.gov.vn/sold/VBdi.nsf/star_grey.png">
          <a:extLst>
            <a:ext uri="{FF2B5EF4-FFF2-40B4-BE49-F238E27FC236}">
              <a16:creationId xmlns:a16="http://schemas.microsoft.com/office/drawing/2014/main" id="{00000000-0008-0000-0000-000008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5"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0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6"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0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7"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0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8"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0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69"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0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0"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0E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1"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0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2"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10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3"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1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4"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1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5"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1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6"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14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7"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1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78" name="Shape 11" descr="https://hscvsld.hatinh.gov.vn/sold/VBdi.nsf/star_grey.png">
          <a:extLst>
            <a:ext uri="{FF2B5EF4-FFF2-40B4-BE49-F238E27FC236}">
              <a16:creationId xmlns:a16="http://schemas.microsoft.com/office/drawing/2014/main" id="{00000000-0008-0000-0000-000016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79"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1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0"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1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1"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1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2"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1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3"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1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4"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1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5"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1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286" name="Shape 11" descr="https://hscvsld.hatinh.gov.vn/sold/VBdi.nsf/star_grey.png">
          <a:extLst>
            <a:ext uri="{FF2B5EF4-FFF2-40B4-BE49-F238E27FC236}">
              <a16:creationId xmlns:a16="http://schemas.microsoft.com/office/drawing/2014/main" id="{00000000-0008-0000-0000-00001E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7"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1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8"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20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89"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2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90" name="Shape 11" descr="https://hscvsld.hatinh.gov.vn/sold/VBdi.nsf/star_grey.png">
          <a:extLst>
            <a:ext uri="{FF2B5EF4-FFF2-40B4-BE49-F238E27FC236}">
              <a16:creationId xmlns:a16="http://schemas.microsoft.com/office/drawing/2014/main" id="{00000000-0008-0000-0000-000022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1"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2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2"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24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3"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2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294" name="Shape 11" descr="https://hscvsld.hatinh.gov.vn/sold/VBdi.nsf/star_grey.png">
          <a:extLst>
            <a:ext uri="{FF2B5EF4-FFF2-40B4-BE49-F238E27FC236}">
              <a16:creationId xmlns:a16="http://schemas.microsoft.com/office/drawing/2014/main" id="{00000000-0008-0000-0000-000026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5"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2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6"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2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7"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2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8"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2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299"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2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0"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2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1"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2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2"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2E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3"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2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4"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30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5"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3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6"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3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7"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3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08" name="Shape 11" descr="https://hscvsld.hatinh.gov.vn/sold/VBdi.nsf/star_grey.png">
          <a:extLst>
            <a:ext uri="{FF2B5EF4-FFF2-40B4-BE49-F238E27FC236}">
              <a16:creationId xmlns:a16="http://schemas.microsoft.com/office/drawing/2014/main" id="{00000000-0008-0000-0000-000034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09"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3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0"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36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1"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3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2"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3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3"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3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4"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3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5"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3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316" name="Shape 11" descr="https://hscvsld.hatinh.gov.vn/sold/VBdi.nsf/star_grey.png">
          <a:extLst>
            <a:ext uri="{FF2B5EF4-FFF2-40B4-BE49-F238E27FC236}">
              <a16:creationId xmlns:a16="http://schemas.microsoft.com/office/drawing/2014/main" id="{00000000-0008-0000-0000-00003C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7"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3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8"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3E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19"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3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20" name="Shape 11" descr="https://hscvsld.hatinh.gov.vn/sold/VBdi.nsf/star_grey.png">
          <a:extLst>
            <a:ext uri="{FF2B5EF4-FFF2-40B4-BE49-F238E27FC236}">
              <a16:creationId xmlns:a16="http://schemas.microsoft.com/office/drawing/2014/main" id="{00000000-0008-0000-0000-000040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1"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4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2"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4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3"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4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24" name="Shape 11" descr="https://hscvsld.hatinh.gov.vn/sold/VBdi.nsf/star_grey.png">
          <a:extLst>
            <a:ext uri="{FF2B5EF4-FFF2-40B4-BE49-F238E27FC236}">
              <a16:creationId xmlns:a16="http://schemas.microsoft.com/office/drawing/2014/main" id="{00000000-0008-0000-0000-000044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5"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4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6"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46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7"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4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8"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4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29"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4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0"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4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1"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4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2"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4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3"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4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4"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4E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5"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4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6"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50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7"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5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38" name="Shape 11" descr="https://hscvsld.hatinh.gov.vn/sold/VBdi.nsf/star_grey.png">
          <a:extLst>
            <a:ext uri="{FF2B5EF4-FFF2-40B4-BE49-F238E27FC236}">
              <a16:creationId xmlns:a16="http://schemas.microsoft.com/office/drawing/2014/main" id="{00000000-0008-0000-0000-000052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39"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5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0"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54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1"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5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2"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56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3"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5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4"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5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5"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5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346" name="Shape 11" descr="https://hscvsld.hatinh.gov.vn/sold/VBdi.nsf/star_grey.png">
          <a:extLst>
            <a:ext uri="{FF2B5EF4-FFF2-40B4-BE49-F238E27FC236}">
              <a16:creationId xmlns:a16="http://schemas.microsoft.com/office/drawing/2014/main" id="{00000000-0008-0000-0000-00005A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7"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5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8"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5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49"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5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50" name="Shape 11" descr="https://hscvsld.hatinh.gov.vn/sold/VBdi.nsf/star_grey.png">
          <a:extLst>
            <a:ext uri="{FF2B5EF4-FFF2-40B4-BE49-F238E27FC236}">
              <a16:creationId xmlns:a16="http://schemas.microsoft.com/office/drawing/2014/main" id="{00000000-0008-0000-0000-00005E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1"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5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2"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60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3"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6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54" name="Shape 11" descr="https://hscvsld.hatinh.gov.vn/sold/VBdi.nsf/star_grey.png">
          <a:extLst>
            <a:ext uri="{FF2B5EF4-FFF2-40B4-BE49-F238E27FC236}">
              <a16:creationId xmlns:a16="http://schemas.microsoft.com/office/drawing/2014/main" id="{00000000-0008-0000-0000-000062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5"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6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6"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64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7"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6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8"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66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59"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6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0"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6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1"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6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2"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6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3"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6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4"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6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5"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6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6"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6E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7"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6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68" name="Shape 11" descr="https://hscvsld.hatinh.gov.vn/sold/VBdi.nsf/star_grey.png">
          <a:extLst>
            <a:ext uri="{FF2B5EF4-FFF2-40B4-BE49-F238E27FC236}">
              <a16:creationId xmlns:a16="http://schemas.microsoft.com/office/drawing/2014/main" id="{00000000-0008-0000-0000-000070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69"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7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0"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7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1"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7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2"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74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3"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7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4"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76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5"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7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376" name="Shape 11" descr="https://hscvsld.hatinh.gov.vn/sold/VBdi.nsf/star_grey.png">
          <a:extLst>
            <a:ext uri="{FF2B5EF4-FFF2-40B4-BE49-F238E27FC236}">
              <a16:creationId xmlns:a16="http://schemas.microsoft.com/office/drawing/2014/main" id="{00000000-0008-0000-0000-000078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7"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7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8"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7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79"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7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80" name="Shape 11" descr="https://hscvsld.hatinh.gov.vn/sold/VBdi.nsf/star_grey.png">
          <a:extLst>
            <a:ext uri="{FF2B5EF4-FFF2-40B4-BE49-F238E27FC236}">
              <a16:creationId xmlns:a16="http://schemas.microsoft.com/office/drawing/2014/main" id="{00000000-0008-0000-0000-00007C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1"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7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2"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7E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3"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7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84" name="Shape 11" descr="https://hscvsld.hatinh.gov.vn/sold/VBdi.nsf/star_grey.png">
          <a:extLst>
            <a:ext uri="{FF2B5EF4-FFF2-40B4-BE49-F238E27FC236}">
              <a16:creationId xmlns:a16="http://schemas.microsoft.com/office/drawing/2014/main" id="{00000000-0008-0000-0000-000080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5"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8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6"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8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7"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8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8"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84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89"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8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0"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86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1"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8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2"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8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3"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8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4"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8A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5"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8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6"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8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7"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8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398" name="Shape 11" descr="https://hscvsld.hatinh.gov.vn/sold/VBdi.nsf/star_grey.png">
          <a:extLst>
            <a:ext uri="{FF2B5EF4-FFF2-40B4-BE49-F238E27FC236}">
              <a16:creationId xmlns:a16="http://schemas.microsoft.com/office/drawing/2014/main" id="{00000000-0008-0000-0000-00008E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399"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8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0"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90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1"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9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2"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9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3"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9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4" name="Shape 3" descr="https://hscvsld.hatinh.gov.vn/sold/VBdi.nsf/pdf.gif">
          <a:hlinkClick xmlns:r="http://schemas.openxmlformats.org/officeDocument/2006/relationships" r:id="rId1"/>
          <a:extLst>
            <a:ext uri="{FF2B5EF4-FFF2-40B4-BE49-F238E27FC236}">
              <a16:creationId xmlns:a16="http://schemas.microsoft.com/office/drawing/2014/main" id="{00000000-0008-0000-0000-000094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5" name="Shape 4" descr="https://hscvsld.hatinh.gov.vn/sold/VBdi.nsf/doc.gif">
          <a:hlinkClick xmlns:r="http://schemas.openxmlformats.org/officeDocument/2006/relationships" r:id="rId2"/>
          <a:extLst>
            <a:ext uri="{FF2B5EF4-FFF2-40B4-BE49-F238E27FC236}">
              <a16:creationId xmlns:a16="http://schemas.microsoft.com/office/drawing/2014/main" id="{00000000-0008-0000-0000-000095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9525</xdr:colOff>
      <xdr:row>3</xdr:row>
      <xdr:rowOff>0</xdr:rowOff>
    </xdr:from>
    <xdr:ext cx="1524000" cy="161925"/>
    <xdr:sp macro="" textlink="">
      <xdr:nvSpPr>
        <xdr:cNvPr id="406" name="Shape 11" descr="https://hscvsld.hatinh.gov.vn/sold/VBdi.nsf/star_grey.png">
          <a:extLst>
            <a:ext uri="{FF2B5EF4-FFF2-40B4-BE49-F238E27FC236}">
              <a16:creationId xmlns:a16="http://schemas.microsoft.com/office/drawing/2014/main" id="{00000000-0008-0000-0000-000096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7" name="Shape 5" descr="https://hscvsld.hatinh.gov.vn/sold/VBdi.nsf/xls.gif">
          <a:hlinkClick xmlns:r="http://schemas.openxmlformats.org/officeDocument/2006/relationships" r:id="rId3"/>
          <a:extLst>
            <a:ext uri="{FF2B5EF4-FFF2-40B4-BE49-F238E27FC236}">
              <a16:creationId xmlns:a16="http://schemas.microsoft.com/office/drawing/2014/main" id="{00000000-0008-0000-0000-000097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8" name="Shape 6" descr="https://hscvsld.hatinh.gov.vn/sold/VBdi.nsf/xls.gif">
          <a:hlinkClick xmlns:r="http://schemas.openxmlformats.org/officeDocument/2006/relationships" r:id="rId4"/>
          <a:extLst>
            <a:ext uri="{FF2B5EF4-FFF2-40B4-BE49-F238E27FC236}">
              <a16:creationId xmlns:a16="http://schemas.microsoft.com/office/drawing/2014/main" id="{00000000-0008-0000-0000-000098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09" name="Shape 7" descr="https://hscvsld.hatinh.gov.vn/sold/VBdi.nsf/xls.gif">
          <a:hlinkClick xmlns:r="http://schemas.openxmlformats.org/officeDocument/2006/relationships" r:id="rId5"/>
          <a:extLst>
            <a:ext uri="{FF2B5EF4-FFF2-40B4-BE49-F238E27FC236}">
              <a16:creationId xmlns:a16="http://schemas.microsoft.com/office/drawing/2014/main" id="{00000000-0008-0000-0000-000099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410" name="Shape 11" descr="https://hscvsld.hatinh.gov.vn/sold/VBdi.nsf/star_grey.png">
          <a:extLst>
            <a:ext uri="{FF2B5EF4-FFF2-40B4-BE49-F238E27FC236}">
              <a16:creationId xmlns:a16="http://schemas.microsoft.com/office/drawing/2014/main" id="{00000000-0008-0000-0000-00009A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1" name="Shape 8" descr="https://hscvsld.hatinh.gov.vn/sold/VBdi.nsf/doc.gif">
          <a:hlinkClick xmlns:r="http://schemas.openxmlformats.org/officeDocument/2006/relationships" r:id="rId6"/>
          <a:extLst>
            <a:ext uri="{FF2B5EF4-FFF2-40B4-BE49-F238E27FC236}">
              <a16:creationId xmlns:a16="http://schemas.microsoft.com/office/drawing/2014/main" id="{00000000-0008-0000-0000-00009B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2" name="Shape 9" descr="https://hscvsld.hatinh.gov.vn/sold/VBdi.nsf/doc.gif">
          <a:hlinkClick xmlns:r="http://schemas.openxmlformats.org/officeDocument/2006/relationships" r:id="rId7"/>
          <a:extLst>
            <a:ext uri="{FF2B5EF4-FFF2-40B4-BE49-F238E27FC236}">
              <a16:creationId xmlns:a16="http://schemas.microsoft.com/office/drawing/2014/main" id="{00000000-0008-0000-0000-00009C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3" name="Shape 10" descr="https://hscvsld.hatinh.gov.vn/sold/VBdi.nsf/xls.gif">
          <a:hlinkClick xmlns:r="http://schemas.openxmlformats.org/officeDocument/2006/relationships" r:id="rId8"/>
          <a:extLst>
            <a:ext uri="{FF2B5EF4-FFF2-40B4-BE49-F238E27FC236}">
              <a16:creationId xmlns:a16="http://schemas.microsoft.com/office/drawing/2014/main" id="{00000000-0008-0000-0000-00009D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xdr:row>
      <xdr:rowOff>0</xdr:rowOff>
    </xdr:from>
    <xdr:ext cx="1524000" cy="161925"/>
    <xdr:sp macro="" textlink="">
      <xdr:nvSpPr>
        <xdr:cNvPr id="414" name="Shape 11" descr="https://hscvsld.hatinh.gov.vn/sold/VBdi.nsf/star_grey.png">
          <a:extLst>
            <a:ext uri="{FF2B5EF4-FFF2-40B4-BE49-F238E27FC236}">
              <a16:creationId xmlns:a16="http://schemas.microsoft.com/office/drawing/2014/main" id="{00000000-0008-0000-0000-00009E010000}"/>
            </a:ext>
          </a:extLst>
        </xdr:cNvPr>
        <xdr:cNvSpPr/>
      </xdr:nvSpPr>
      <xdr:spPr>
        <a:xfrm>
          <a:off x="4584000" y="3699038"/>
          <a:ext cx="15240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5" name="Shape 12" descr="https://hscvsld.hatinh.gov.vn/sold/VBdi.nsf/doc.gif">
          <a:hlinkClick xmlns:r="http://schemas.openxmlformats.org/officeDocument/2006/relationships" r:id="rId9"/>
          <a:extLst>
            <a:ext uri="{FF2B5EF4-FFF2-40B4-BE49-F238E27FC236}">
              <a16:creationId xmlns:a16="http://schemas.microsoft.com/office/drawing/2014/main" id="{00000000-0008-0000-0000-00009F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6" name="Shape 13" descr="https://hscvsld.hatinh.gov.vn/sold/VBdi.nsf/xls.gif">
          <a:hlinkClick xmlns:r="http://schemas.openxmlformats.org/officeDocument/2006/relationships" r:id="rId10"/>
          <a:extLst>
            <a:ext uri="{FF2B5EF4-FFF2-40B4-BE49-F238E27FC236}">
              <a16:creationId xmlns:a16="http://schemas.microsoft.com/office/drawing/2014/main" id="{00000000-0008-0000-0000-0000A0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7" name="Shape 14" descr="https://hscvsld.hatinh.gov.vn/sold/VBdi.nsf/pdf.gif">
          <a:hlinkClick xmlns:r="http://schemas.openxmlformats.org/officeDocument/2006/relationships" r:id="rId11"/>
          <a:extLst>
            <a:ext uri="{FF2B5EF4-FFF2-40B4-BE49-F238E27FC236}">
              <a16:creationId xmlns:a16="http://schemas.microsoft.com/office/drawing/2014/main" id="{00000000-0008-0000-0000-0000A1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8" name="Shape 15" descr="https://hscvsld.hatinh.gov.vn/sold/VBdi.nsf/doc.gif">
          <a:hlinkClick xmlns:r="http://schemas.openxmlformats.org/officeDocument/2006/relationships" r:id="rId12"/>
          <a:extLst>
            <a:ext uri="{FF2B5EF4-FFF2-40B4-BE49-F238E27FC236}">
              <a16:creationId xmlns:a16="http://schemas.microsoft.com/office/drawing/2014/main" id="{00000000-0008-0000-0000-0000A2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0</xdr:colOff>
      <xdr:row>3</xdr:row>
      <xdr:rowOff>0</xdr:rowOff>
    </xdr:from>
    <xdr:ext cx="304800" cy="161925"/>
    <xdr:sp macro="" textlink="">
      <xdr:nvSpPr>
        <xdr:cNvPr id="419" name="Shape 16" descr="https://hscvsld.hatinh.gov.vn/sold/VBdi.nsf/pdf.gif">
          <a:hlinkClick xmlns:r="http://schemas.openxmlformats.org/officeDocument/2006/relationships" r:id="rId13"/>
          <a:extLst>
            <a:ext uri="{FF2B5EF4-FFF2-40B4-BE49-F238E27FC236}">
              <a16:creationId xmlns:a16="http://schemas.microsoft.com/office/drawing/2014/main" id="{00000000-0008-0000-0000-0000A3010000}"/>
            </a:ext>
          </a:extLst>
        </xdr:cNvPr>
        <xdr:cNvSpPr/>
      </xdr:nvSpPr>
      <xdr:spPr>
        <a:xfrm>
          <a:off x="5193600" y="3699038"/>
          <a:ext cx="304800"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304800</xdr:colOff>
      <xdr:row>392</xdr:row>
      <xdr:rowOff>495300</xdr:rowOff>
    </xdr:from>
    <xdr:ext cx="1571625" cy="11991975"/>
    <xdr:sp macro="" textlink="">
      <xdr:nvSpPr>
        <xdr:cNvPr id="420" name="Shape 17" descr="https://hscvsld.hatinh.gov.vn/sold/VBdi.nsf/star_grey.png">
          <a:extLst>
            <a:ext uri="{FF2B5EF4-FFF2-40B4-BE49-F238E27FC236}">
              <a16:creationId xmlns:a16="http://schemas.microsoft.com/office/drawing/2014/main" id="{00000000-0008-0000-0000-0000A4010000}"/>
            </a:ext>
          </a:extLst>
        </xdr:cNvPr>
        <xdr:cNvSpPr/>
      </xdr:nvSpPr>
      <xdr:spPr>
        <a:xfrm>
          <a:off x="4560188" y="0"/>
          <a:ext cx="1571625"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304800</xdr:colOff>
      <xdr:row>392</xdr:row>
      <xdr:rowOff>495300</xdr:rowOff>
    </xdr:from>
    <xdr:ext cx="1562100" cy="11258550"/>
    <xdr:sp macro="" textlink="">
      <xdr:nvSpPr>
        <xdr:cNvPr id="421" name="Shape 18" descr="https://hscvsld.hatinh.gov.vn/sold/VBdi.nsf/star_grey.png">
          <a:extLst>
            <a:ext uri="{FF2B5EF4-FFF2-40B4-BE49-F238E27FC236}">
              <a16:creationId xmlns:a16="http://schemas.microsoft.com/office/drawing/2014/main" id="{00000000-0008-0000-0000-0000A5010000}"/>
            </a:ext>
          </a:extLst>
        </xdr:cNvPr>
        <xdr:cNvSpPr/>
      </xdr:nvSpPr>
      <xdr:spPr>
        <a:xfrm>
          <a:off x="4564950" y="0"/>
          <a:ext cx="15621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xdr:from>
      <xdr:col>1</xdr:col>
      <xdr:colOff>5276697</xdr:colOff>
      <xdr:row>2</xdr:row>
      <xdr:rowOff>126703</xdr:rowOff>
    </xdr:from>
    <xdr:to>
      <xdr:col>1</xdr:col>
      <xdr:colOff>7471257</xdr:colOff>
      <xdr:row>2</xdr:row>
      <xdr:rowOff>126703</xdr:rowOff>
    </xdr:to>
    <xdr:cxnSp macro="">
      <xdr:nvCxnSpPr>
        <xdr:cNvPr id="423" name="Straight Connector 422">
          <a:extLst>
            <a:ext uri="{FF2B5EF4-FFF2-40B4-BE49-F238E27FC236}">
              <a16:creationId xmlns:a16="http://schemas.microsoft.com/office/drawing/2014/main" id="{6BB54444-F3C8-4BDC-9899-9AD0E82783B3}"/>
            </a:ext>
          </a:extLst>
        </xdr:cNvPr>
        <xdr:cNvCxnSpPr/>
      </xdr:nvCxnSpPr>
      <xdr:spPr>
        <a:xfrm>
          <a:off x="5848197" y="698203"/>
          <a:ext cx="219456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R&#224;%20so&#225;t%20k&#233;o%20d&#224;i%20ngu&#7891;n%20v&#7889;n\Don%20vi%20gui\tr&#236;nh%20H&#272;ND%20t&#7881;nh\K&#233;o%20d&#224;i%20ngu&#7891;n%20v&#7889;n%20NS&#272;P.xlsx" TargetMode="External"/><Relationship Id="rId1" Type="http://schemas.openxmlformats.org/officeDocument/2006/relationships/externalLinkPath" Target="https://d.docs.live.net/23e00e3e7042c449/T&#224;i%20li&#7879;u/PHONG%20TONG%20HOP/K&#233;o%20d&#224;i%20ngu&#7891;n%20v&#7889;n%20NS&#272;P.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dmin\Desktop\R&#224;%20so&#225;t%20k&#233;o%20d&#224;i%20ngu&#7891;n%20v&#7889;n\Don%20vi%20gui\tr&#236;nh%20H&#272;ND%20t&#7881;nh\TP%20Long%2007.4\H&#7891;%20s&#417;%20k&#232;m%20theo\26.4.08%20NNT%20K&#233;o%20d&#224;i%20ngu&#7891;n%20v&#7889;n%20NS&#272;P.xlsx" TargetMode="External"/><Relationship Id="rId1" Type="http://schemas.openxmlformats.org/officeDocument/2006/relationships/externalLinkPath" Target="file:///C:\Users\Admin\Desktop\R&#224;%20so&#225;t%20k&#233;o%20d&#224;i%20ngu&#7891;n%20v&#7889;n\Don%20vi%20gui\tr&#236;nh%20H&#272;ND%20t&#7881;nh\TP%20Long%2007.4\H&#7891;%20s&#417;%20k&#232;m%20theo\26.4.08%20NNT%20K&#233;o%20d&#224;i%20ngu&#7891;n%20v&#7889;n%20NS&#272;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dmin\Desktop\R&#224;%20so&#225;t%20k&#233;o%20d&#224;i%20ngu&#7891;n%20v&#7889;n\Don%20vi%20gui\Ph&#7909;%20l&#7909;c%20&#273;&#7873;%20xu&#7845;t%20k&#233;o%20d&#224;i%20v&#7889;n%202025%20sang%202026%20(Ban%20N&#244;ng%20nghi&#7879;p).xlsx" TargetMode="External"/><Relationship Id="rId1" Type="http://schemas.openxmlformats.org/officeDocument/2006/relationships/externalLinkPath" Target="https://d.docs.live.net/Users/Admin/Desktop/R&#224;%20so&#225;t%20k&#233;o%20d&#224;i%20ngu&#7891;n%20v&#7889;n/Don%20vi%20gui/Ph&#7909;%20l&#7909;c%20&#273;&#7873;%20xu&#7845;t%20k&#233;o%20d&#224;i%20v&#7889;n%202025%20sang%202026%20(Ban%20N&#244;ng%20nghi&#7879;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éo dài GN vốn NSĐP"/>
      <sheetName val="Đề xuất không phù hợp"/>
      <sheetName val="PL QĐ"/>
      <sheetName val="vv"/>
      <sheetName val="TCKT"/>
      <sheetName val="DM"/>
    </sheetNames>
    <sheetDataSet>
      <sheetData sheetId="0"/>
      <sheetData sheetId="1">
        <row r="8">
          <cell r="L8">
            <v>429740.76602799998</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éo dài GN vốn NSĐP"/>
      <sheetName val="Đề xuất không phù hợp"/>
      <sheetName val="PL QĐ"/>
      <sheetName val="vv"/>
      <sheetName val="TCKT"/>
      <sheetName val="DM"/>
    </sheetNames>
    <sheetDataSet>
      <sheetData sheetId="0"/>
      <sheetData sheetId="1">
        <row r="8">
          <cell r="L8">
            <v>394650.8753769999</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Keo dai gn NSTW"/>
      <sheetName val="2. Kéo dài gn von NSDP"/>
    </sheetNames>
    <sheetDataSet>
      <sheetData sheetId="0"/>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3E74-4201-4D5C-BE35-FF528AD1CF83}">
  <sheetPr>
    <pageSetUpPr fitToPage="1"/>
  </sheetPr>
  <dimension ref="A1:O13"/>
  <sheetViews>
    <sheetView tabSelected="1" zoomScale="85" zoomScaleNormal="85" workbookViewId="0">
      <pane xSplit="2" ySplit="6" topLeftCell="C7" activePane="bottomRight" state="frozen"/>
      <selection pane="topRight" activeCell="C1" sqref="C1"/>
      <selection pane="bottomLeft" activeCell="A6" sqref="A6"/>
      <selection pane="bottomRight" activeCell="J8" sqref="J8"/>
    </sheetView>
  </sheetViews>
  <sheetFormatPr defaultColWidth="9.109375" defaultRowHeight="18"/>
  <cols>
    <col min="1" max="1" width="6.88671875" style="144" customWidth="1"/>
    <col min="2" max="2" width="52.6640625" style="144" customWidth="1"/>
    <col min="3" max="3" width="11" style="144" customWidth="1"/>
    <col min="4" max="4" width="12.88671875" style="145" customWidth="1"/>
    <col min="5" max="5" width="14.109375" style="146" customWidth="1"/>
    <col min="6" max="7" width="14.5546875" style="146" customWidth="1"/>
    <col min="8" max="8" width="15.88671875" style="146" customWidth="1"/>
    <col min="9" max="9" width="16" style="146" customWidth="1"/>
    <col min="10" max="10" width="18.44140625" style="146" customWidth="1"/>
    <col min="11" max="12" width="28.109375" style="146" customWidth="1"/>
    <col min="13" max="13" width="21.6640625" style="146" customWidth="1"/>
    <col min="14" max="14" width="24.6640625" style="144" customWidth="1"/>
    <col min="15" max="15" width="25.5546875" style="144" customWidth="1"/>
    <col min="16" max="16384" width="9.109375" style="144"/>
  </cols>
  <sheetData>
    <row r="1" spans="1:15" ht="18.600000000000001">
      <c r="A1" s="357" t="s">
        <v>770</v>
      </c>
      <c r="B1" s="357"/>
      <c r="C1" s="357"/>
      <c r="D1" s="357"/>
      <c r="E1" s="357"/>
      <c r="F1" s="357"/>
      <c r="G1" s="357"/>
      <c r="H1" s="357"/>
      <c r="I1" s="357"/>
      <c r="J1" s="357"/>
      <c r="K1" s="357"/>
      <c r="L1" s="357"/>
      <c r="M1" s="264"/>
    </row>
    <row r="2" spans="1:15" ht="18.600000000000001">
      <c r="A2" s="404" t="s">
        <v>816</v>
      </c>
      <c r="B2" s="404"/>
      <c r="C2" s="404"/>
      <c r="D2" s="404"/>
      <c r="E2" s="404"/>
      <c r="F2" s="404"/>
      <c r="G2" s="404"/>
      <c r="H2" s="404"/>
      <c r="I2" s="404"/>
      <c r="J2" s="404"/>
      <c r="K2" s="404"/>
      <c r="L2" s="404"/>
      <c r="M2" s="264"/>
    </row>
    <row r="3" spans="1:15">
      <c r="J3" s="350" t="s">
        <v>775</v>
      </c>
      <c r="K3" s="350"/>
      <c r="L3" s="350"/>
      <c r="M3" s="267"/>
    </row>
    <row r="4" spans="1:15" ht="45.75" customHeight="1">
      <c r="A4" s="358" t="s">
        <v>741</v>
      </c>
      <c r="B4" s="358" t="s">
        <v>742</v>
      </c>
      <c r="C4" s="358" t="s">
        <v>743</v>
      </c>
      <c r="D4" s="351" t="s">
        <v>744</v>
      </c>
      <c r="E4" s="351"/>
      <c r="F4" s="354" t="s">
        <v>748</v>
      </c>
      <c r="G4" s="354" t="s">
        <v>771</v>
      </c>
      <c r="H4" s="354" t="s">
        <v>772</v>
      </c>
      <c r="I4" s="354" t="s">
        <v>773</v>
      </c>
      <c r="J4" s="354" t="s">
        <v>745</v>
      </c>
      <c r="K4" s="354" t="s">
        <v>811</v>
      </c>
      <c r="L4" s="354" t="s">
        <v>774</v>
      </c>
      <c r="M4" s="268"/>
    </row>
    <row r="5" spans="1:15" ht="18.75" customHeight="1">
      <c r="A5" s="359"/>
      <c r="B5" s="359"/>
      <c r="C5" s="359"/>
      <c r="D5" s="351" t="s">
        <v>746</v>
      </c>
      <c r="E5" s="352" t="s">
        <v>747</v>
      </c>
      <c r="F5" s="355"/>
      <c r="G5" s="355"/>
      <c r="H5" s="355"/>
      <c r="I5" s="355"/>
      <c r="J5" s="355"/>
      <c r="K5" s="355"/>
      <c r="L5" s="355"/>
      <c r="M5" s="268"/>
    </row>
    <row r="6" spans="1:15">
      <c r="A6" s="360"/>
      <c r="B6" s="360"/>
      <c r="C6" s="360"/>
      <c r="D6" s="351"/>
      <c r="E6" s="353"/>
      <c r="F6" s="356"/>
      <c r="G6" s="356"/>
      <c r="H6" s="356"/>
      <c r="I6" s="356"/>
      <c r="J6" s="356"/>
      <c r="K6" s="356"/>
      <c r="L6" s="356"/>
      <c r="M6" s="268"/>
      <c r="N6" s="147"/>
    </row>
    <row r="7" spans="1:15" ht="30" customHeight="1">
      <c r="A7" s="148"/>
      <c r="B7" s="143" t="s">
        <v>21</v>
      </c>
      <c r="C7" s="148"/>
      <c r="D7" s="148"/>
      <c r="E7" s="294">
        <f>SUM(E8:E10)</f>
        <v>1476697</v>
      </c>
      <c r="F7" s="294">
        <f>SUM(F8:F10)</f>
        <v>404292</v>
      </c>
      <c r="G7" s="294">
        <f>SUM(G8:G10)</f>
        <v>186550.28399999999</v>
      </c>
      <c r="H7" s="294">
        <f>SUM(H8:H10)</f>
        <v>217741.71600000001</v>
      </c>
      <c r="I7" s="294">
        <f>SUM(I8:I10)</f>
        <v>217741.71600000001</v>
      </c>
      <c r="J7" s="149"/>
      <c r="K7" s="149"/>
      <c r="L7" s="266">
        <f>SUBTOTAL(109,L8:L8)</f>
        <v>0</v>
      </c>
      <c r="M7" s="269"/>
      <c r="N7" s="293">
        <f>+I7+'PL Đề xuất không phù hợp'!H6</f>
        <v>660018.89982100006</v>
      </c>
      <c r="O7" s="144" t="s">
        <v>799</v>
      </c>
    </row>
    <row r="8" spans="1:15" s="274" customFormat="1" ht="277.2">
      <c r="A8" s="314">
        <v>1</v>
      </c>
      <c r="B8" s="271" t="s">
        <v>755</v>
      </c>
      <c r="C8" s="315">
        <v>7915943</v>
      </c>
      <c r="D8" s="316" t="s">
        <v>783</v>
      </c>
      <c r="E8" s="295">
        <v>1437405</v>
      </c>
      <c r="F8" s="295">
        <v>365000</v>
      </c>
      <c r="G8" s="295">
        <v>165417.35999999999</v>
      </c>
      <c r="H8" s="295">
        <f>+F8-G8</f>
        <v>199582.64</v>
      </c>
      <c r="I8" s="295">
        <v>199582.64</v>
      </c>
      <c r="J8" s="272" t="s">
        <v>776</v>
      </c>
      <c r="K8" s="271" t="s">
        <v>812</v>
      </c>
      <c r="L8" s="313" t="s">
        <v>813</v>
      </c>
      <c r="M8" s="273">
        <v>3027</v>
      </c>
      <c r="N8" s="293">
        <f>'[1]Đề xuất không phù hợp'!$M$8</f>
        <v>0</v>
      </c>
      <c r="O8" s="292" t="s">
        <v>800</v>
      </c>
    </row>
    <row r="9" spans="1:15" s="141" customFormat="1" ht="105.6">
      <c r="A9" s="142">
        <v>2</v>
      </c>
      <c r="B9" s="261" t="s">
        <v>782</v>
      </c>
      <c r="C9" s="263" t="s">
        <v>761</v>
      </c>
      <c r="D9" s="259" t="s">
        <v>762</v>
      </c>
      <c r="E9" s="296">
        <v>19845</v>
      </c>
      <c r="F9" s="296">
        <v>19845</v>
      </c>
      <c r="G9" s="296">
        <v>15135.561</v>
      </c>
      <c r="H9" s="296">
        <f t="shared" ref="H9:H10" si="0">F9-G9</f>
        <v>4709.4390000000003</v>
      </c>
      <c r="I9" s="296">
        <v>4709.4390000000003</v>
      </c>
      <c r="J9" s="259" t="s">
        <v>778</v>
      </c>
      <c r="K9" s="261" t="s">
        <v>814</v>
      </c>
      <c r="L9" s="275" t="s">
        <v>788</v>
      </c>
      <c r="M9" s="270">
        <v>2680</v>
      </c>
      <c r="N9" s="293">
        <f>+N7+N8</f>
        <v>660018.89982100006</v>
      </c>
      <c r="O9" s="292" t="s">
        <v>801</v>
      </c>
    </row>
    <row r="10" spans="1:15" s="141" customFormat="1" ht="105.6">
      <c r="A10" s="314">
        <v>3</v>
      </c>
      <c r="B10" s="261" t="s">
        <v>765</v>
      </c>
      <c r="C10" s="263" t="s">
        <v>766</v>
      </c>
      <c r="D10" s="259" t="s">
        <v>767</v>
      </c>
      <c r="E10" s="296">
        <v>19447</v>
      </c>
      <c r="F10" s="296">
        <v>19447</v>
      </c>
      <c r="G10" s="296">
        <v>5997.3630000000003</v>
      </c>
      <c r="H10" s="296">
        <f t="shared" si="0"/>
        <v>13449.636999999999</v>
      </c>
      <c r="I10" s="296">
        <v>13449.636999999999</v>
      </c>
      <c r="J10" s="259" t="s">
        <v>778</v>
      </c>
      <c r="K10" s="261" t="s">
        <v>814</v>
      </c>
      <c r="L10" s="275" t="s">
        <v>788</v>
      </c>
      <c r="M10" s="270">
        <v>3109</v>
      </c>
    </row>
    <row r="11" spans="1:15" ht="5.25" customHeight="1">
      <c r="A11" s="310"/>
      <c r="B11" s="310"/>
      <c r="C11" s="310"/>
      <c r="D11" s="311"/>
      <c r="E11" s="312"/>
      <c r="F11" s="312"/>
      <c r="G11" s="312"/>
      <c r="H11" s="312"/>
      <c r="I11" s="312"/>
      <c r="J11" s="312"/>
      <c r="K11" s="312"/>
      <c r="L11" s="312"/>
    </row>
    <row r="13" spans="1:15">
      <c r="O13" s="300">
        <f>+N7+'[2]Đề xuất không phù hợp'!$L$8</f>
        <v>1054669.775198</v>
      </c>
    </row>
  </sheetData>
  <mergeCells count="15">
    <mergeCell ref="J3:L3"/>
    <mergeCell ref="D5:D6"/>
    <mergeCell ref="E5:E6"/>
    <mergeCell ref="I4:I6"/>
    <mergeCell ref="A1:L1"/>
    <mergeCell ref="A4:A6"/>
    <mergeCell ref="B4:B6"/>
    <mergeCell ref="C4:C6"/>
    <mergeCell ref="D4:E4"/>
    <mergeCell ref="F4:F6"/>
    <mergeCell ref="G4:G6"/>
    <mergeCell ref="H4:H6"/>
    <mergeCell ref="J4:J6"/>
    <mergeCell ref="L4:L6"/>
    <mergeCell ref="K4:K6"/>
  </mergeCells>
  <pageMargins left="0.24" right="0.16" top="0.46"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11CE2-56C4-45C2-B355-671C0AF83C95}">
  <sheetPr>
    <pageSetUpPr fitToPage="1"/>
  </sheetPr>
  <dimension ref="A1:W15"/>
  <sheetViews>
    <sheetView zoomScale="85" zoomScaleNormal="85" workbookViewId="0">
      <pane xSplit="2" ySplit="5" topLeftCell="C10" activePane="bottomRight" state="frozen"/>
      <selection pane="topRight" activeCell="C1" sqref="C1"/>
      <selection pane="bottomLeft" activeCell="A6" sqref="A6"/>
      <selection pane="bottomRight" activeCell="J14" sqref="J14"/>
    </sheetView>
  </sheetViews>
  <sheetFormatPr defaultColWidth="9.109375" defaultRowHeight="18"/>
  <cols>
    <col min="1" max="1" width="6.88671875" style="144" customWidth="1"/>
    <col min="2" max="2" width="52.6640625" style="144" customWidth="1"/>
    <col min="3" max="3" width="14.5546875" style="144" customWidth="1"/>
    <col min="4" max="4" width="13.109375" style="145" customWidth="1"/>
    <col min="5" max="5" width="14.109375" style="146" customWidth="1"/>
    <col min="6" max="8" width="13.109375" style="146" customWidth="1"/>
    <col min="9" max="9" width="24" style="146" customWidth="1"/>
    <col min="10" max="10" width="41.5546875" style="146" customWidth="1"/>
    <col min="11" max="11" width="21.6640625" style="146" customWidth="1"/>
    <col min="12" max="12" width="24.6640625" style="144" customWidth="1"/>
    <col min="13" max="13" width="20.88671875" style="144" customWidth="1"/>
    <col min="14" max="14" width="24.5546875" style="144" customWidth="1"/>
    <col min="15" max="16384" width="9.109375" style="144"/>
  </cols>
  <sheetData>
    <row r="1" spans="1:23" ht="18.600000000000001">
      <c r="A1" s="357" t="s">
        <v>815</v>
      </c>
      <c r="B1" s="357"/>
      <c r="C1" s="357"/>
      <c r="D1" s="357"/>
      <c r="E1" s="357"/>
      <c r="F1" s="357"/>
      <c r="G1" s="357"/>
      <c r="H1" s="357"/>
      <c r="I1" s="357"/>
      <c r="J1" s="357"/>
      <c r="K1" s="264"/>
    </row>
    <row r="2" spans="1:23">
      <c r="I2" s="350" t="s">
        <v>775</v>
      </c>
      <c r="J2" s="350"/>
      <c r="K2" s="267"/>
    </row>
    <row r="3" spans="1:23" ht="32.25" customHeight="1">
      <c r="A3" s="358" t="s">
        <v>741</v>
      </c>
      <c r="B3" s="358" t="s">
        <v>742</v>
      </c>
      <c r="C3" s="358" t="s">
        <v>743</v>
      </c>
      <c r="D3" s="351" t="s">
        <v>744</v>
      </c>
      <c r="E3" s="351"/>
      <c r="F3" s="354" t="s">
        <v>748</v>
      </c>
      <c r="G3" s="354" t="s">
        <v>771</v>
      </c>
      <c r="H3" s="354" t="s">
        <v>798</v>
      </c>
      <c r="I3" s="354" t="s">
        <v>745</v>
      </c>
      <c r="J3" s="361" t="s">
        <v>789</v>
      </c>
      <c r="K3" s="268"/>
    </row>
    <row r="4" spans="1:23" ht="18.75" customHeight="1">
      <c r="A4" s="359"/>
      <c r="B4" s="359"/>
      <c r="C4" s="359"/>
      <c r="D4" s="351" t="s">
        <v>746</v>
      </c>
      <c r="E4" s="352" t="s">
        <v>747</v>
      </c>
      <c r="F4" s="355"/>
      <c r="G4" s="355"/>
      <c r="H4" s="355"/>
      <c r="I4" s="355"/>
      <c r="J4" s="361"/>
      <c r="K4" s="268"/>
    </row>
    <row r="5" spans="1:23" ht="54" customHeight="1">
      <c r="A5" s="360"/>
      <c r="B5" s="360"/>
      <c r="C5" s="360"/>
      <c r="D5" s="351"/>
      <c r="E5" s="353"/>
      <c r="F5" s="356"/>
      <c r="G5" s="356"/>
      <c r="H5" s="356"/>
      <c r="I5" s="356"/>
      <c r="J5" s="361"/>
      <c r="K5" s="268"/>
      <c r="L5" s="147"/>
    </row>
    <row r="6" spans="1:23">
      <c r="A6" s="143"/>
      <c r="B6" s="143" t="s">
        <v>21</v>
      </c>
      <c r="C6" s="143"/>
      <c r="D6" s="143"/>
      <c r="E6" s="294">
        <f>+E7+E11</f>
        <v>4797276</v>
      </c>
      <c r="F6" s="294">
        <f t="shared" ref="F6:H6" si="0">+F7+F11</f>
        <v>685695</v>
      </c>
      <c r="G6" s="294">
        <f t="shared" si="0"/>
        <v>223706.206179</v>
      </c>
      <c r="H6" s="294">
        <f t="shared" si="0"/>
        <v>442277.18382100004</v>
      </c>
      <c r="I6" s="307"/>
      <c r="J6" s="266"/>
      <c r="K6" s="269"/>
      <c r="L6" s="293">
        <f>+H8+H9+H10</f>
        <v>378636.92000000004</v>
      </c>
      <c r="M6" s="144" t="s">
        <v>797</v>
      </c>
    </row>
    <row r="7" spans="1:23" s="141" customFormat="1" ht="28.5" customHeight="1">
      <c r="A7" s="143" t="s">
        <v>802</v>
      </c>
      <c r="B7" s="143" t="s">
        <v>803</v>
      </c>
      <c r="C7" s="143"/>
      <c r="D7" s="143"/>
      <c r="E7" s="294">
        <f>SUM(E8:E10)</f>
        <v>3009214</v>
      </c>
      <c r="F7" s="294">
        <f t="shared" ref="F7:H7" si="1">SUM(F8:F10)</f>
        <v>513638</v>
      </c>
      <c r="G7" s="294">
        <f t="shared" si="1"/>
        <v>115289.47</v>
      </c>
      <c r="H7" s="294">
        <f t="shared" si="1"/>
        <v>378636.92000000004</v>
      </c>
      <c r="I7" s="307"/>
      <c r="J7" s="266"/>
      <c r="K7" s="269"/>
      <c r="L7" s="299"/>
    </row>
    <row r="8" spans="1:23" s="141" customFormat="1" ht="162.75" customHeight="1">
      <c r="A8" s="308">
        <v>1</v>
      </c>
      <c r="B8" s="261" t="s">
        <v>780</v>
      </c>
      <c r="C8" s="258" t="s">
        <v>757</v>
      </c>
      <c r="D8" s="259" t="s">
        <v>758</v>
      </c>
      <c r="E8" s="296">
        <v>709255</v>
      </c>
      <c r="F8" s="296">
        <v>216413</v>
      </c>
      <c r="G8" s="296">
        <v>51737.65</v>
      </c>
      <c r="H8" s="296">
        <f t="shared" ref="H8:H13" si="2">F8-G8</f>
        <v>164675.35</v>
      </c>
      <c r="I8" s="259" t="s">
        <v>778</v>
      </c>
      <c r="J8" s="260" t="s">
        <v>806</v>
      </c>
      <c r="K8" s="270" t="s">
        <v>797</v>
      </c>
      <c r="L8" s="299">
        <f>+H12+H13+H14+'PL Keo dai gn NSTW'!I8+'PL Keo dai gn NSTW'!I9+'PL Keo dai gn NSTW'!I10</f>
        <v>281381.97982100002</v>
      </c>
      <c r="M8" s="144" t="s">
        <v>796</v>
      </c>
      <c r="N8" s="265"/>
    </row>
    <row r="9" spans="1:23" s="141" customFormat="1" ht="158.4">
      <c r="A9" s="308">
        <v>2</v>
      </c>
      <c r="B9" s="261" t="s">
        <v>781</v>
      </c>
      <c r="C9" s="258" t="s">
        <v>759</v>
      </c>
      <c r="D9" s="259" t="s">
        <v>760</v>
      </c>
      <c r="E9" s="296">
        <v>851897</v>
      </c>
      <c r="F9" s="296">
        <v>209306</v>
      </c>
      <c r="G9" s="296">
        <v>40958.43</v>
      </c>
      <c r="H9" s="296">
        <f t="shared" si="2"/>
        <v>168347.57</v>
      </c>
      <c r="I9" s="259" t="s">
        <v>778</v>
      </c>
      <c r="J9" s="262" t="s">
        <v>807</v>
      </c>
      <c r="K9" s="270" t="s">
        <v>797</v>
      </c>
      <c r="M9" s="141">
        <v>3</v>
      </c>
    </row>
    <row r="10" spans="1:23" s="141" customFormat="1" ht="177" customHeight="1">
      <c r="A10" s="308">
        <v>3</v>
      </c>
      <c r="B10" s="261" t="s">
        <v>779</v>
      </c>
      <c r="C10" s="258" t="s">
        <v>756</v>
      </c>
      <c r="D10" s="259" t="s">
        <v>785</v>
      </c>
      <c r="E10" s="296">
        <v>1448062</v>
      </c>
      <c r="F10" s="296">
        <v>87919</v>
      </c>
      <c r="G10" s="296">
        <v>22593.39</v>
      </c>
      <c r="H10" s="296">
        <v>45614</v>
      </c>
      <c r="I10" s="259" t="s">
        <v>778</v>
      </c>
      <c r="J10" s="260" t="s">
        <v>808</v>
      </c>
      <c r="K10" s="270" t="s">
        <v>797</v>
      </c>
    </row>
    <row r="11" spans="1:23" s="306" customFormat="1" ht="28.5" customHeight="1">
      <c r="A11" s="309" t="s">
        <v>804</v>
      </c>
      <c r="B11" s="301" t="s">
        <v>805</v>
      </c>
      <c r="C11" s="301"/>
      <c r="D11" s="302"/>
      <c r="E11" s="303">
        <f>SUM(E12:E14)</f>
        <v>1788062</v>
      </c>
      <c r="F11" s="303">
        <f t="shared" ref="F11:H11" si="3">SUM(F12:F14)</f>
        <v>172057</v>
      </c>
      <c r="G11" s="303">
        <f t="shared" si="3"/>
        <v>108416.736179</v>
      </c>
      <c r="H11" s="303">
        <f t="shared" si="3"/>
        <v>63640.263821</v>
      </c>
      <c r="I11" s="302"/>
      <c r="J11" s="304"/>
      <c r="K11" s="305"/>
    </row>
    <row r="12" spans="1:23" s="324" customFormat="1" ht="105.6">
      <c r="A12" s="317">
        <v>4</v>
      </c>
      <c r="B12" s="318" t="s">
        <v>779</v>
      </c>
      <c r="C12" s="319" t="s">
        <v>756</v>
      </c>
      <c r="D12" s="320" t="s">
        <v>784</v>
      </c>
      <c r="E12" s="321">
        <v>1448062</v>
      </c>
      <c r="F12" s="321">
        <v>26041</v>
      </c>
      <c r="G12" s="321">
        <v>3955.9571980000001</v>
      </c>
      <c r="H12" s="321">
        <v>22085.042802</v>
      </c>
      <c r="I12" s="320" t="s">
        <v>778</v>
      </c>
      <c r="J12" s="322" t="s">
        <v>809</v>
      </c>
      <c r="K12" s="323" t="s">
        <v>796</v>
      </c>
      <c r="M12" s="325">
        <f>+H14+H13+H12</f>
        <v>63640.263821</v>
      </c>
    </row>
    <row r="13" spans="1:23" s="324" customFormat="1" ht="79.2">
      <c r="A13" s="317">
        <v>5</v>
      </c>
      <c r="B13" s="318" t="s">
        <v>763</v>
      </c>
      <c r="C13" s="319" t="s">
        <v>764</v>
      </c>
      <c r="D13" s="320" t="s">
        <v>786</v>
      </c>
      <c r="E13" s="321">
        <v>90000</v>
      </c>
      <c r="F13" s="321">
        <f>72700-22000</f>
        <v>50700</v>
      </c>
      <c r="G13" s="321">
        <v>45937.778981000003</v>
      </c>
      <c r="H13" s="321">
        <f t="shared" si="2"/>
        <v>4762.2210189999969</v>
      </c>
      <c r="I13" s="320" t="s">
        <v>778</v>
      </c>
      <c r="J13" s="326" t="s">
        <v>810</v>
      </c>
      <c r="K13" s="323" t="s">
        <v>796</v>
      </c>
      <c r="M13" s="324">
        <v>2</v>
      </c>
    </row>
    <row r="14" spans="1:23" s="332" customFormat="1" ht="92.4">
      <c r="A14" s="317">
        <v>6</v>
      </c>
      <c r="B14" s="318" t="s">
        <v>768</v>
      </c>
      <c r="C14" s="317">
        <v>7936920</v>
      </c>
      <c r="D14" s="327" t="s">
        <v>787</v>
      </c>
      <c r="E14" s="321">
        <v>250000</v>
      </c>
      <c r="F14" s="321">
        <v>95316</v>
      </c>
      <c r="G14" s="321">
        <v>58523</v>
      </c>
      <c r="H14" s="321">
        <v>36793</v>
      </c>
      <c r="I14" s="320" t="s">
        <v>777</v>
      </c>
      <c r="J14" s="328" t="s">
        <v>769</v>
      </c>
      <c r="K14" s="329" t="s">
        <v>796</v>
      </c>
      <c r="L14" s="330"/>
      <c r="M14" s="330"/>
      <c r="N14" s="324"/>
      <c r="O14" s="324"/>
      <c r="P14" s="324"/>
      <c r="Q14" s="324"/>
      <c r="R14" s="324"/>
      <c r="S14" s="324"/>
      <c r="T14" s="331" t="e">
        <f>#REF!+'[3]2. Kéo dài gn von NSDP'!J32</f>
        <v>#REF!</v>
      </c>
      <c r="U14" s="324"/>
      <c r="V14" s="324"/>
      <c r="W14" s="324"/>
    </row>
    <row r="15" spans="1:23" ht="6.75" customHeight="1">
      <c r="A15" s="310"/>
      <c r="B15" s="310"/>
      <c r="C15" s="310"/>
      <c r="D15" s="311"/>
      <c r="E15" s="312"/>
      <c r="F15" s="312"/>
      <c r="G15" s="312"/>
      <c r="H15" s="312"/>
      <c r="I15" s="312"/>
      <c r="J15" s="312"/>
    </row>
  </sheetData>
  <mergeCells count="13">
    <mergeCell ref="I3:I5"/>
    <mergeCell ref="J3:J5"/>
    <mergeCell ref="D4:D5"/>
    <mergeCell ref="E4:E5"/>
    <mergeCell ref="A1:J1"/>
    <mergeCell ref="I2:J2"/>
    <mergeCell ref="A3:A5"/>
    <mergeCell ref="B3:B5"/>
    <mergeCell ref="C3:C5"/>
    <mergeCell ref="D3:E3"/>
    <mergeCell ref="F3:F5"/>
    <mergeCell ref="G3:G5"/>
    <mergeCell ref="H3:H5"/>
  </mergeCells>
  <conditionalFormatting sqref="J13">
    <cfRule type="containsBlanks" dxfId="0" priority="1">
      <formula>LEN(TRIM(J13))=0</formula>
    </cfRule>
  </conditionalFormatting>
  <pageMargins left="0.18" right="0.18" top="0.37" bottom="0.17" header="0.3" footer="0.17"/>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B37BD-2255-4B2F-8716-42DFB7CA137E}">
  <dimension ref="A1:L12"/>
  <sheetViews>
    <sheetView zoomScale="70" zoomScaleNormal="70" workbookViewId="0">
      <selection activeCell="E14" sqref="E14"/>
    </sheetView>
  </sheetViews>
  <sheetFormatPr defaultRowHeight="13.8"/>
  <cols>
    <col min="1" max="1" width="6.88671875" style="281" customWidth="1"/>
    <col min="2" max="2" width="41.77734375" style="281" customWidth="1"/>
    <col min="3" max="3" width="16.6640625" style="288" customWidth="1"/>
    <col min="4" max="4" width="16.5546875" style="281" customWidth="1"/>
    <col min="5" max="5" width="18.88671875" style="289" customWidth="1"/>
    <col min="6" max="9" width="20.109375" style="290" customWidth="1"/>
    <col min="10" max="10" width="26.21875" style="288" customWidth="1"/>
    <col min="11" max="11" width="21.33203125" style="288" customWidth="1"/>
    <col min="12" max="256" width="9.109375" style="281"/>
    <col min="257" max="257" width="6.88671875" style="281" customWidth="1"/>
    <col min="258" max="258" width="54" style="281" customWidth="1"/>
    <col min="259" max="259" width="16.6640625" style="281" customWidth="1"/>
    <col min="260" max="261" width="17.44140625" style="281" customWidth="1"/>
    <col min="262" max="265" width="20.109375" style="281" customWidth="1"/>
    <col min="266" max="266" width="28.5546875" style="281" customWidth="1"/>
    <col min="267" max="267" width="25.5546875" style="281" customWidth="1"/>
    <col min="268" max="512" width="9.109375" style="281"/>
    <col min="513" max="513" width="6.88671875" style="281" customWidth="1"/>
    <col min="514" max="514" width="54" style="281" customWidth="1"/>
    <col min="515" max="515" width="16.6640625" style="281" customWidth="1"/>
    <col min="516" max="517" width="17.44140625" style="281" customWidth="1"/>
    <col min="518" max="521" width="20.109375" style="281" customWidth="1"/>
    <col min="522" max="522" width="28.5546875" style="281" customWidth="1"/>
    <col min="523" max="523" width="25.5546875" style="281" customWidth="1"/>
    <col min="524" max="768" width="9.109375" style="281"/>
    <col min="769" max="769" width="6.88671875" style="281" customWidth="1"/>
    <col min="770" max="770" width="54" style="281" customWidth="1"/>
    <col min="771" max="771" width="16.6640625" style="281" customWidth="1"/>
    <col min="772" max="773" width="17.44140625" style="281" customWidth="1"/>
    <col min="774" max="777" width="20.109375" style="281" customWidth="1"/>
    <col min="778" max="778" width="28.5546875" style="281" customWidth="1"/>
    <col min="779" max="779" width="25.5546875" style="281" customWidth="1"/>
    <col min="780" max="1024" width="9.109375" style="281"/>
    <col min="1025" max="1025" width="6.88671875" style="281" customWidth="1"/>
    <col min="1026" max="1026" width="54" style="281" customWidth="1"/>
    <col min="1027" max="1027" width="16.6640625" style="281" customWidth="1"/>
    <col min="1028" max="1029" width="17.44140625" style="281" customWidth="1"/>
    <col min="1030" max="1033" width="20.109375" style="281" customWidth="1"/>
    <col min="1034" max="1034" width="28.5546875" style="281" customWidth="1"/>
    <col min="1035" max="1035" width="25.5546875" style="281" customWidth="1"/>
    <col min="1036" max="1280" width="9.109375" style="281"/>
    <col min="1281" max="1281" width="6.88671875" style="281" customWidth="1"/>
    <col min="1282" max="1282" width="54" style="281" customWidth="1"/>
    <col min="1283" max="1283" width="16.6640625" style="281" customWidth="1"/>
    <col min="1284" max="1285" width="17.44140625" style="281" customWidth="1"/>
    <col min="1286" max="1289" width="20.109375" style="281" customWidth="1"/>
    <col min="1290" max="1290" width="28.5546875" style="281" customWidth="1"/>
    <col min="1291" max="1291" width="25.5546875" style="281" customWidth="1"/>
    <col min="1292" max="1536" width="9.109375" style="281"/>
    <col min="1537" max="1537" width="6.88671875" style="281" customWidth="1"/>
    <col min="1538" max="1538" width="54" style="281" customWidth="1"/>
    <col min="1539" max="1539" width="16.6640625" style="281" customWidth="1"/>
    <col min="1540" max="1541" width="17.44140625" style="281" customWidth="1"/>
    <col min="1542" max="1545" width="20.109375" style="281" customWidth="1"/>
    <col min="1546" max="1546" width="28.5546875" style="281" customWidth="1"/>
    <col min="1547" max="1547" width="25.5546875" style="281" customWidth="1"/>
    <col min="1548" max="1792" width="9.109375" style="281"/>
    <col min="1793" max="1793" width="6.88671875" style="281" customWidth="1"/>
    <col min="1794" max="1794" width="54" style="281" customWidth="1"/>
    <col min="1795" max="1795" width="16.6640625" style="281" customWidth="1"/>
    <col min="1796" max="1797" width="17.44140625" style="281" customWidth="1"/>
    <col min="1798" max="1801" width="20.109375" style="281" customWidth="1"/>
    <col min="1802" max="1802" width="28.5546875" style="281" customWidth="1"/>
    <col min="1803" max="1803" width="25.5546875" style="281" customWidth="1"/>
    <col min="1804" max="2048" width="9.109375" style="281"/>
    <col min="2049" max="2049" width="6.88671875" style="281" customWidth="1"/>
    <col min="2050" max="2050" width="54" style="281" customWidth="1"/>
    <col min="2051" max="2051" width="16.6640625" style="281" customWidth="1"/>
    <col min="2052" max="2053" width="17.44140625" style="281" customWidth="1"/>
    <col min="2054" max="2057" width="20.109375" style="281" customWidth="1"/>
    <col min="2058" max="2058" width="28.5546875" style="281" customWidth="1"/>
    <col min="2059" max="2059" width="25.5546875" style="281" customWidth="1"/>
    <col min="2060" max="2304" width="9.109375" style="281"/>
    <col min="2305" max="2305" width="6.88671875" style="281" customWidth="1"/>
    <col min="2306" max="2306" width="54" style="281" customWidth="1"/>
    <col min="2307" max="2307" width="16.6640625" style="281" customWidth="1"/>
    <col min="2308" max="2309" width="17.44140625" style="281" customWidth="1"/>
    <col min="2310" max="2313" width="20.109375" style="281" customWidth="1"/>
    <col min="2314" max="2314" width="28.5546875" style="281" customWidth="1"/>
    <col min="2315" max="2315" width="25.5546875" style="281" customWidth="1"/>
    <col min="2316" max="2560" width="9.109375" style="281"/>
    <col min="2561" max="2561" width="6.88671875" style="281" customWidth="1"/>
    <col min="2562" max="2562" width="54" style="281" customWidth="1"/>
    <col min="2563" max="2563" width="16.6640625" style="281" customWidth="1"/>
    <col min="2564" max="2565" width="17.44140625" style="281" customWidth="1"/>
    <col min="2566" max="2569" width="20.109375" style="281" customWidth="1"/>
    <col min="2570" max="2570" width="28.5546875" style="281" customWidth="1"/>
    <col min="2571" max="2571" width="25.5546875" style="281" customWidth="1"/>
    <col min="2572" max="2816" width="9.109375" style="281"/>
    <col min="2817" max="2817" width="6.88671875" style="281" customWidth="1"/>
    <col min="2818" max="2818" width="54" style="281" customWidth="1"/>
    <col min="2819" max="2819" width="16.6640625" style="281" customWidth="1"/>
    <col min="2820" max="2821" width="17.44140625" style="281" customWidth="1"/>
    <col min="2822" max="2825" width="20.109375" style="281" customWidth="1"/>
    <col min="2826" max="2826" width="28.5546875" style="281" customWidth="1"/>
    <col min="2827" max="2827" width="25.5546875" style="281" customWidth="1"/>
    <col min="2828" max="3072" width="9.109375" style="281"/>
    <col min="3073" max="3073" width="6.88671875" style="281" customWidth="1"/>
    <col min="3074" max="3074" width="54" style="281" customWidth="1"/>
    <col min="3075" max="3075" width="16.6640625" style="281" customWidth="1"/>
    <col min="3076" max="3077" width="17.44140625" style="281" customWidth="1"/>
    <col min="3078" max="3081" width="20.109375" style="281" customWidth="1"/>
    <col min="3082" max="3082" width="28.5546875" style="281" customWidth="1"/>
    <col min="3083" max="3083" width="25.5546875" style="281" customWidth="1"/>
    <col min="3084" max="3328" width="9.109375" style="281"/>
    <col min="3329" max="3329" width="6.88671875" style="281" customWidth="1"/>
    <col min="3330" max="3330" width="54" style="281" customWidth="1"/>
    <col min="3331" max="3331" width="16.6640625" style="281" customWidth="1"/>
    <col min="3332" max="3333" width="17.44140625" style="281" customWidth="1"/>
    <col min="3334" max="3337" width="20.109375" style="281" customWidth="1"/>
    <col min="3338" max="3338" width="28.5546875" style="281" customWidth="1"/>
    <col min="3339" max="3339" width="25.5546875" style="281" customWidth="1"/>
    <col min="3340" max="3584" width="9.109375" style="281"/>
    <col min="3585" max="3585" width="6.88671875" style="281" customWidth="1"/>
    <col min="3586" max="3586" width="54" style="281" customWidth="1"/>
    <col min="3587" max="3587" width="16.6640625" style="281" customWidth="1"/>
    <col min="3588" max="3589" width="17.44140625" style="281" customWidth="1"/>
    <col min="3590" max="3593" width="20.109375" style="281" customWidth="1"/>
    <col min="3594" max="3594" width="28.5546875" style="281" customWidth="1"/>
    <col min="3595" max="3595" width="25.5546875" style="281" customWidth="1"/>
    <col min="3596" max="3840" width="9.109375" style="281"/>
    <col min="3841" max="3841" width="6.88671875" style="281" customWidth="1"/>
    <col min="3842" max="3842" width="54" style="281" customWidth="1"/>
    <col min="3843" max="3843" width="16.6640625" style="281" customWidth="1"/>
    <col min="3844" max="3845" width="17.44140625" style="281" customWidth="1"/>
    <col min="3846" max="3849" width="20.109375" style="281" customWidth="1"/>
    <col min="3850" max="3850" width="28.5546875" style="281" customWidth="1"/>
    <col min="3851" max="3851" width="25.5546875" style="281" customWidth="1"/>
    <col min="3852" max="4096" width="9.109375" style="281"/>
    <col min="4097" max="4097" width="6.88671875" style="281" customWidth="1"/>
    <col min="4098" max="4098" width="54" style="281" customWidth="1"/>
    <col min="4099" max="4099" width="16.6640625" style="281" customWidth="1"/>
    <col min="4100" max="4101" width="17.44140625" style="281" customWidth="1"/>
    <col min="4102" max="4105" width="20.109375" style="281" customWidth="1"/>
    <col min="4106" max="4106" width="28.5546875" style="281" customWidth="1"/>
    <col min="4107" max="4107" width="25.5546875" style="281" customWidth="1"/>
    <col min="4108" max="4352" width="9.109375" style="281"/>
    <col min="4353" max="4353" width="6.88671875" style="281" customWidth="1"/>
    <col min="4354" max="4354" width="54" style="281" customWidth="1"/>
    <col min="4355" max="4355" width="16.6640625" style="281" customWidth="1"/>
    <col min="4356" max="4357" width="17.44140625" style="281" customWidth="1"/>
    <col min="4358" max="4361" width="20.109375" style="281" customWidth="1"/>
    <col min="4362" max="4362" width="28.5546875" style="281" customWidth="1"/>
    <col min="4363" max="4363" width="25.5546875" style="281" customWidth="1"/>
    <col min="4364" max="4608" width="9.109375" style="281"/>
    <col min="4609" max="4609" width="6.88671875" style="281" customWidth="1"/>
    <col min="4610" max="4610" width="54" style="281" customWidth="1"/>
    <col min="4611" max="4611" width="16.6640625" style="281" customWidth="1"/>
    <col min="4612" max="4613" width="17.44140625" style="281" customWidth="1"/>
    <col min="4614" max="4617" width="20.109375" style="281" customWidth="1"/>
    <col min="4618" max="4618" width="28.5546875" style="281" customWidth="1"/>
    <col min="4619" max="4619" width="25.5546875" style="281" customWidth="1"/>
    <col min="4620" max="4864" width="9.109375" style="281"/>
    <col min="4865" max="4865" width="6.88671875" style="281" customWidth="1"/>
    <col min="4866" max="4866" width="54" style="281" customWidth="1"/>
    <col min="4867" max="4867" width="16.6640625" style="281" customWidth="1"/>
    <col min="4868" max="4869" width="17.44140625" style="281" customWidth="1"/>
    <col min="4870" max="4873" width="20.109375" style="281" customWidth="1"/>
    <col min="4874" max="4874" width="28.5546875" style="281" customWidth="1"/>
    <col min="4875" max="4875" width="25.5546875" style="281" customWidth="1"/>
    <col min="4876" max="5120" width="9.109375" style="281"/>
    <col min="5121" max="5121" width="6.88671875" style="281" customWidth="1"/>
    <col min="5122" max="5122" width="54" style="281" customWidth="1"/>
    <col min="5123" max="5123" width="16.6640625" style="281" customWidth="1"/>
    <col min="5124" max="5125" width="17.44140625" style="281" customWidth="1"/>
    <col min="5126" max="5129" width="20.109375" style="281" customWidth="1"/>
    <col min="5130" max="5130" width="28.5546875" style="281" customWidth="1"/>
    <col min="5131" max="5131" width="25.5546875" style="281" customWidth="1"/>
    <col min="5132" max="5376" width="9.109375" style="281"/>
    <col min="5377" max="5377" width="6.88671875" style="281" customWidth="1"/>
    <col min="5378" max="5378" width="54" style="281" customWidth="1"/>
    <col min="5379" max="5379" width="16.6640625" style="281" customWidth="1"/>
    <col min="5380" max="5381" width="17.44140625" style="281" customWidth="1"/>
    <col min="5382" max="5385" width="20.109375" style="281" customWidth="1"/>
    <col min="5386" max="5386" width="28.5546875" style="281" customWidth="1"/>
    <col min="5387" max="5387" width="25.5546875" style="281" customWidth="1"/>
    <col min="5388" max="5632" width="9.109375" style="281"/>
    <col min="5633" max="5633" width="6.88671875" style="281" customWidth="1"/>
    <col min="5634" max="5634" width="54" style="281" customWidth="1"/>
    <col min="5635" max="5635" width="16.6640625" style="281" customWidth="1"/>
    <col min="5636" max="5637" width="17.44140625" style="281" customWidth="1"/>
    <col min="5638" max="5641" width="20.109375" style="281" customWidth="1"/>
    <col min="5642" max="5642" width="28.5546875" style="281" customWidth="1"/>
    <col min="5643" max="5643" width="25.5546875" style="281" customWidth="1"/>
    <col min="5644" max="5888" width="9.109375" style="281"/>
    <col min="5889" max="5889" width="6.88671875" style="281" customWidth="1"/>
    <col min="5890" max="5890" width="54" style="281" customWidth="1"/>
    <col min="5891" max="5891" width="16.6640625" style="281" customWidth="1"/>
    <col min="5892" max="5893" width="17.44140625" style="281" customWidth="1"/>
    <col min="5894" max="5897" width="20.109375" style="281" customWidth="1"/>
    <col min="5898" max="5898" width="28.5546875" style="281" customWidth="1"/>
    <col min="5899" max="5899" width="25.5546875" style="281" customWidth="1"/>
    <col min="5900" max="6144" width="9.109375" style="281"/>
    <col min="6145" max="6145" width="6.88671875" style="281" customWidth="1"/>
    <col min="6146" max="6146" width="54" style="281" customWidth="1"/>
    <col min="6147" max="6147" width="16.6640625" style="281" customWidth="1"/>
    <col min="6148" max="6149" width="17.44140625" style="281" customWidth="1"/>
    <col min="6150" max="6153" width="20.109375" style="281" customWidth="1"/>
    <col min="6154" max="6154" width="28.5546875" style="281" customWidth="1"/>
    <col min="6155" max="6155" width="25.5546875" style="281" customWidth="1"/>
    <col min="6156" max="6400" width="9.109375" style="281"/>
    <col min="6401" max="6401" width="6.88671875" style="281" customWidth="1"/>
    <col min="6402" max="6402" width="54" style="281" customWidth="1"/>
    <col min="6403" max="6403" width="16.6640625" style="281" customWidth="1"/>
    <col min="6404" max="6405" width="17.44140625" style="281" customWidth="1"/>
    <col min="6406" max="6409" width="20.109375" style="281" customWidth="1"/>
    <col min="6410" max="6410" width="28.5546875" style="281" customWidth="1"/>
    <col min="6411" max="6411" width="25.5546875" style="281" customWidth="1"/>
    <col min="6412" max="6656" width="9.109375" style="281"/>
    <col min="6657" max="6657" width="6.88671875" style="281" customWidth="1"/>
    <col min="6658" max="6658" width="54" style="281" customWidth="1"/>
    <col min="6659" max="6659" width="16.6640625" style="281" customWidth="1"/>
    <col min="6660" max="6661" width="17.44140625" style="281" customWidth="1"/>
    <col min="6662" max="6665" width="20.109375" style="281" customWidth="1"/>
    <col min="6666" max="6666" width="28.5546875" style="281" customWidth="1"/>
    <col min="6667" max="6667" width="25.5546875" style="281" customWidth="1"/>
    <col min="6668" max="6912" width="9.109375" style="281"/>
    <col min="6913" max="6913" width="6.88671875" style="281" customWidth="1"/>
    <col min="6914" max="6914" width="54" style="281" customWidth="1"/>
    <col min="6915" max="6915" width="16.6640625" style="281" customWidth="1"/>
    <col min="6916" max="6917" width="17.44140625" style="281" customWidth="1"/>
    <col min="6918" max="6921" width="20.109375" style="281" customWidth="1"/>
    <col min="6922" max="6922" width="28.5546875" style="281" customWidth="1"/>
    <col min="6923" max="6923" width="25.5546875" style="281" customWidth="1"/>
    <col min="6924" max="7168" width="9.109375" style="281"/>
    <col min="7169" max="7169" width="6.88671875" style="281" customWidth="1"/>
    <col min="7170" max="7170" width="54" style="281" customWidth="1"/>
    <col min="7171" max="7171" width="16.6640625" style="281" customWidth="1"/>
    <col min="7172" max="7173" width="17.44140625" style="281" customWidth="1"/>
    <col min="7174" max="7177" width="20.109375" style="281" customWidth="1"/>
    <col min="7178" max="7178" width="28.5546875" style="281" customWidth="1"/>
    <col min="7179" max="7179" width="25.5546875" style="281" customWidth="1"/>
    <col min="7180" max="7424" width="9.109375" style="281"/>
    <col min="7425" max="7425" width="6.88671875" style="281" customWidth="1"/>
    <col min="7426" max="7426" width="54" style="281" customWidth="1"/>
    <col min="7427" max="7427" width="16.6640625" style="281" customWidth="1"/>
    <col min="7428" max="7429" width="17.44140625" style="281" customWidth="1"/>
    <col min="7430" max="7433" width="20.109375" style="281" customWidth="1"/>
    <col min="7434" max="7434" width="28.5546875" style="281" customWidth="1"/>
    <col min="7435" max="7435" width="25.5546875" style="281" customWidth="1"/>
    <col min="7436" max="7680" width="9.109375" style="281"/>
    <col min="7681" max="7681" width="6.88671875" style="281" customWidth="1"/>
    <col min="7682" max="7682" width="54" style="281" customWidth="1"/>
    <col min="7683" max="7683" width="16.6640625" style="281" customWidth="1"/>
    <col min="7684" max="7685" width="17.44140625" style="281" customWidth="1"/>
    <col min="7686" max="7689" width="20.109375" style="281" customWidth="1"/>
    <col min="7690" max="7690" width="28.5546875" style="281" customWidth="1"/>
    <col min="7691" max="7691" width="25.5546875" style="281" customWidth="1"/>
    <col min="7692" max="7936" width="9.109375" style="281"/>
    <col min="7937" max="7937" width="6.88671875" style="281" customWidth="1"/>
    <col min="7938" max="7938" width="54" style="281" customWidth="1"/>
    <col min="7939" max="7939" width="16.6640625" style="281" customWidth="1"/>
    <col min="7940" max="7941" width="17.44140625" style="281" customWidth="1"/>
    <col min="7942" max="7945" width="20.109375" style="281" customWidth="1"/>
    <col min="7946" max="7946" width="28.5546875" style="281" customWidth="1"/>
    <col min="7947" max="7947" width="25.5546875" style="281" customWidth="1"/>
    <col min="7948" max="8192" width="9.109375" style="281"/>
    <col min="8193" max="8193" width="6.88671875" style="281" customWidth="1"/>
    <col min="8194" max="8194" width="54" style="281" customWidth="1"/>
    <col min="8195" max="8195" width="16.6640625" style="281" customWidth="1"/>
    <col min="8196" max="8197" width="17.44140625" style="281" customWidth="1"/>
    <col min="8198" max="8201" width="20.109375" style="281" customWidth="1"/>
    <col min="8202" max="8202" width="28.5546875" style="281" customWidth="1"/>
    <col min="8203" max="8203" width="25.5546875" style="281" customWidth="1"/>
    <col min="8204" max="8448" width="9.109375" style="281"/>
    <col min="8449" max="8449" width="6.88671875" style="281" customWidth="1"/>
    <col min="8450" max="8450" width="54" style="281" customWidth="1"/>
    <col min="8451" max="8451" width="16.6640625" style="281" customWidth="1"/>
    <col min="8452" max="8453" width="17.44140625" style="281" customWidth="1"/>
    <col min="8454" max="8457" width="20.109375" style="281" customWidth="1"/>
    <col min="8458" max="8458" width="28.5546875" style="281" customWidth="1"/>
    <col min="8459" max="8459" width="25.5546875" style="281" customWidth="1"/>
    <col min="8460" max="8704" width="9.109375" style="281"/>
    <col min="8705" max="8705" width="6.88671875" style="281" customWidth="1"/>
    <col min="8706" max="8706" width="54" style="281" customWidth="1"/>
    <col min="8707" max="8707" width="16.6640625" style="281" customWidth="1"/>
    <col min="8708" max="8709" width="17.44140625" style="281" customWidth="1"/>
    <col min="8710" max="8713" width="20.109375" style="281" customWidth="1"/>
    <col min="8714" max="8714" width="28.5546875" style="281" customWidth="1"/>
    <col min="8715" max="8715" width="25.5546875" style="281" customWidth="1"/>
    <col min="8716" max="8960" width="9.109375" style="281"/>
    <col min="8961" max="8961" width="6.88671875" style="281" customWidth="1"/>
    <col min="8962" max="8962" width="54" style="281" customWidth="1"/>
    <col min="8963" max="8963" width="16.6640625" style="281" customWidth="1"/>
    <col min="8964" max="8965" width="17.44140625" style="281" customWidth="1"/>
    <col min="8966" max="8969" width="20.109375" style="281" customWidth="1"/>
    <col min="8970" max="8970" width="28.5546875" style="281" customWidth="1"/>
    <col min="8971" max="8971" width="25.5546875" style="281" customWidth="1"/>
    <col min="8972" max="9216" width="9.109375" style="281"/>
    <col min="9217" max="9217" width="6.88671875" style="281" customWidth="1"/>
    <col min="9218" max="9218" width="54" style="281" customWidth="1"/>
    <col min="9219" max="9219" width="16.6640625" style="281" customWidth="1"/>
    <col min="9220" max="9221" width="17.44140625" style="281" customWidth="1"/>
    <col min="9222" max="9225" width="20.109375" style="281" customWidth="1"/>
    <col min="9226" max="9226" width="28.5546875" style="281" customWidth="1"/>
    <col min="9227" max="9227" width="25.5546875" style="281" customWidth="1"/>
    <col min="9228" max="9472" width="9.109375" style="281"/>
    <col min="9473" max="9473" width="6.88671875" style="281" customWidth="1"/>
    <col min="9474" max="9474" width="54" style="281" customWidth="1"/>
    <col min="9475" max="9475" width="16.6640625" style="281" customWidth="1"/>
    <col min="9476" max="9477" width="17.44140625" style="281" customWidth="1"/>
    <col min="9478" max="9481" width="20.109375" style="281" customWidth="1"/>
    <col min="9482" max="9482" width="28.5546875" style="281" customWidth="1"/>
    <col min="9483" max="9483" width="25.5546875" style="281" customWidth="1"/>
    <col min="9484" max="9728" width="9.109375" style="281"/>
    <col min="9729" max="9729" width="6.88671875" style="281" customWidth="1"/>
    <col min="9730" max="9730" width="54" style="281" customWidth="1"/>
    <col min="9731" max="9731" width="16.6640625" style="281" customWidth="1"/>
    <col min="9732" max="9733" width="17.44140625" style="281" customWidth="1"/>
    <col min="9734" max="9737" width="20.109375" style="281" customWidth="1"/>
    <col min="9738" max="9738" width="28.5546875" style="281" customWidth="1"/>
    <col min="9739" max="9739" width="25.5546875" style="281" customWidth="1"/>
    <col min="9740" max="9984" width="9.109375" style="281"/>
    <col min="9985" max="9985" width="6.88671875" style="281" customWidth="1"/>
    <col min="9986" max="9986" width="54" style="281" customWidth="1"/>
    <col min="9987" max="9987" width="16.6640625" style="281" customWidth="1"/>
    <col min="9988" max="9989" width="17.44140625" style="281" customWidth="1"/>
    <col min="9990" max="9993" width="20.109375" style="281" customWidth="1"/>
    <col min="9994" max="9994" width="28.5546875" style="281" customWidth="1"/>
    <col min="9995" max="9995" width="25.5546875" style="281" customWidth="1"/>
    <col min="9996" max="10240" width="9.109375" style="281"/>
    <col min="10241" max="10241" width="6.88671875" style="281" customWidth="1"/>
    <col min="10242" max="10242" width="54" style="281" customWidth="1"/>
    <col min="10243" max="10243" width="16.6640625" style="281" customWidth="1"/>
    <col min="10244" max="10245" width="17.44140625" style="281" customWidth="1"/>
    <col min="10246" max="10249" width="20.109375" style="281" customWidth="1"/>
    <col min="10250" max="10250" width="28.5546875" style="281" customWidth="1"/>
    <col min="10251" max="10251" width="25.5546875" style="281" customWidth="1"/>
    <col min="10252" max="10496" width="9.109375" style="281"/>
    <col min="10497" max="10497" width="6.88671875" style="281" customWidth="1"/>
    <col min="10498" max="10498" width="54" style="281" customWidth="1"/>
    <col min="10499" max="10499" width="16.6640625" style="281" customWidth="1"/>
    <col min="10500" max="10501" width="17.44140625" style="281" customWidth="1"/>
    <col min="10502" max="10505" width="20.109375" style="281" customWidth="1"/>
    <col min="10506" max="10506" width="28.5546875" style="281" customWidth="1"/>
    <col min="10507" max="10507" width="25.5546875" style="281" customWidth="1"/>
    <col min="10508" max="10752" width="9.109375" style="281"/>
    <col min="10753" max="10753" width="6.88671875" style="281" customWidth="1"/>
    <col min="10754" max="10754" width="54" style="281" customWidth="1"/>
    <col min="10755" max="10755" width="16.6640625" style="281" customWidth="1"/>
    <col min="10756" max="10757" width="17.44140625" style="281" customWidth="1"/>
    <col min="10758" max="10761" width="20.109375" style="281" customWidth="1"/>
    <col min="10762" max="10762" width="28.5546875" style="281" customWidth="1"/>
    <col min="10763" max="10763" width="25.5546875" style="281" customWidth="1"/>
    <col min="10764" max="11008" width="9.109375" style="281"/>
    <col min="11009" max="11009" width="6.88671875" style="281" customWidth="1"/>
    <col min="11010" max="11010" width="54" style="281" customWidth="1"/>
    <col min="11011" max="11011" width="16.6640625" style="281" customWidth="1"/>
    <col min="11012" max="11013" width="17.44140625" style="281" customWidth="1"/>
    <col min="11014" max="11017" width="20.109375" style="281" customWidth="1"/>
    <col min="11018" max="11018" width="28.5546875" style="281" customWidth="1"/>
    <col min="11019" max="11019" width="25.5546875" style="281" customWidth="1"/>
    <col min="11020" max="11264" width="9.109375" style="281"/>
    <col min="11265" max="11265" width="6.88671875" style="281" customWidth="1"/>
    <col min="11266" max="11266" width="54" style="281" customWidth="1"/>
    <col min="11267" max="11267" width="16.6640625" style="281" customWidth="1"/>
    <col min="11268" max="11269" width="17.44140625" style="281" customWidth="1"/>
    <col min="11270" max="11273" width="20.109375" style="281" customWidth="1"/>
    <col min="11274" max="11274" width="28.5546875" style="281" customWidth="1"/>
    <col min="11275" max="11275" width="25.5546875" style="281" customWidth="1"/>
    <col min="11276" max="11520" width="9.109375" style="281"/>
    <col min="11521" max="11521" width="6.88671875" style="281" customWidth="1"/>
    <col min="11522" max="11522" width="54" style="281" customWidth="1"/>
    <col min="11523" max="11523" width="16.6640625" style="281" customWidth="1"/>
    <col min="11524" max="11525" width="17.44140625" style="281" customWidth="1"/>
    <col min="11526" max="11529" width="20.109375" style="281" customWidth="1"/>
    <col min="11530" max="11530" width="28.5546875" style="281" customWidth="1"/>
    <col min="11531" max="11531" width="25.5546875" style="281" customWidth="1"/>
    <col min="11532" max="11776" width="9.109375" style="281"/>
    <col min="11777" max="11777" width="6.88671875" style="281" customWidth="1"/>
    <col min="11778" max="11778" width="54" style="281" customWidth="1"/>
    <col min="11779" max="11779" width="16.6640625" style="281" customWidth="1"/>
    <col min="11780" max="11781" width="17.44140625" style="281" customWidth="1"/>
    <col min="11782" max="11785" width="20.109375" style="281" customWidth="1"/>
    <col min="11786" max="11786" width="28.5546875" style="281" customWidth="1"/>
    <col min="11787" max="11787" width="25.5546875" style="281" customWidth="1"/>
    <col min="11788" max="12032" width="9.109375" style="281"/>
    <col min="12033" max="12033" width="6.88671875" style="281" customWidth="1"/>
    <col min="12034" max="12034" width="54" style="281" customWidth="1"/>
    <col min="12035" max="12035" width="16.6640625" style="281" customWidth="1"/>
    <col min="12036" max="12037" width="17.44140625" style="281" customWidth="1"/>
    <col min="12038" max="12041" width="20.109375" style="281" customWidth="1"/>
    <col min="12042" max="12042" width="28.5546875" style="281" customWidth="1"/>
    <col min="12043" max="12043" width="25.5546875" style="281" customWidth="1"/>
    <col min="12044" max="12288" width="9.109375" style="281"/>
    <col min="12289" max="12289" width="6.88671875" style="281" customWidth="1"/>
    <col min="12290" max="12290" width="54" style="281" customWidth="1"/>
    <col min="12291" max="12291" width="16.6640625" style="281" customWidth="1"/>
    <col min="12292" max="12293" width="17.44140625" style="281" customWidth="1"/>
    <col min="12294" max="12297" width="20.109375" style="281" customWidth="1"/>
    <col min="12298" max="12298" width="28.5546875" style="281" customWidth="1"/>
    <col min="12299" max="12299" width="25.5546875" style="281" customWidth="1"/>
    <col min="12300" max="12544" width="9.109375" style="281"/>
    <col min="12545" max="12545" width="6.88671875" style="281" customWidth="1"/>
    <col min="12546" max="12546" width="54" style="281" customWidth="1"/>
    <col min="12547" max="12547" width="16.6640625" style="281" customWidth="1"/>
    <col min="12548" max="12549" width="17.44140625" style="281" customWidth="1"/>
    <col min="12550" max="12553" width="20.109375" style="281" customWidth="1"/>
    <col min="12554" max="12554" width="28.5546875" style="281" customWidth="1"/>
    <col min="12555" max="12555" width="25.5546875" style="281" customWidth="1"/>
    <col min="12556" max="12800" width="9.109375" style="281"/>
    <col min="12801" max="12801" width="6.88671875" style="281" customWidth="1"/>
    <col min="12802" max="12802" width="54" style="281" customWidth="1"/>
    <col min="12803" max="12803" width="16.6640625" style="281" customWidth="1"/>
    <col min="12804" max="12805" width="17.44140625" style="281" customWidth="1"/>
    <col min="12806" max="12809" width="20.109375" style="281" customWidth="1"/>
    <col min="12810" max="12810" width="28.5546875" style="281" customWidth="1"/>
    <col min="12811" max="12811" width="25.5546875" style="281" customWidth="1"/>
    <col min="12812" max="13056" width="9.109375" style="281"/>
    <col min="13057" max="13057" width="6.88671875" style="281" customWidth="1"/>
    <col min="13058" max="13058" width="54" style="281" customWidth="1"/>
    <col min="13059" max="13059" width="16.6640625" style="281" customWidth="1"/>
    <col min="13060" max="13061" width="17.44140625" style="281" customWidth="1"/>
    <col min="13062" max="13065" width="20.109375" style="281" customWidth="1"/>
    <col min="13066" max="13066" width="28.5546875" style="281" customWidth="1"/>
    <col min="13067" max="13067" width="25.5546875" style="281" customWidth="1"/>
    <col min="13068" max="13312" width="9.109375" style="281"/>
    <col min="13313" max="13313" width="6.88671875" style="281" customWidth="1"/>
    <col min="13314" max="13314" width="54" style="281" customWidth="1"/>
    <col min="13315" max="13315" width="16.6640625" style="281" customWidth="1"/>
    <col min="13316" max="13317" width="17.44140625" style="281" customWidth="1"/>
    <col min="13318" max="13321" width="20.109375" style="281" customWidth="1"/>
    <col min="13322" max="13322" width="28.5546875" style="281" customWidth="1"/>
    <col min="13323" max="13323" width="25.5546875" style="281" customWidth="1"/>
    <col min="13324" max="13568" width="9.109375" style="281"/>
    <col min="13569" max="13569" width="6.88671875" style="281" customWidth="1"/>
    <col min="13570" max="13570" width="54" style="281" customWidth="1"/>
    <col min="13571" max="13571" width="16.6640625" style="281" customWidth="1"/>
    <col min="13572" max="13573" width="17.44140625" style="281" customWidth="1"/>
    <col min="13574" max="13577" width="20.109375" style="281" customWidth="1"/>
    <col min="13578" max="13578" width="28.5546875" style="281" customWidth="1"/>
    <col min="13579" max="13579" width="25.5546875" style="281" customWidth="1"/>
    <col min="13580" max="13824" width="9.109375" style="281"/>
    <col min="13825" max="13825" width="6.88671875" style="281" customWidth="1"/>
    <col min="13826" max="13826" width="54" style="281" customWidth="1"/>
    <col min="13827" max="13827" width="16.6640625" style="281" customWidth="1"/>
    <col min="13828" max="13829" width="17.44140625" style="281" customWidth="1"/>
    <col min="13830" max="13833" width="20.109375" style="281" customWidth="1"/>
    <col min="13834" max="13834" width="28.5546875" style="281" customWidth="1"/>
    <col min="13835" max="13835" width="25.5546875" style="281" customWidth="1"/>
    <col min="13836" max="14080" width="9.109375" style="281"/>
    <col min="14081" max="14081" width="6.88671875" style="281" customWidth="1"/>
    <col min="14082" max="14082" width="54" style="281" customWidth="1"/>
    <col min="14083" max="14083" width="16.6640625" style="281" customWidth="1"/>
    <col min="14084" max="14085" width="17.44140625" style="281" customWidth="1"/>
    <col min="14086" max="14089" width="20.109375" style="281" customWidth="1"/>
    <col min="14090" max="14090" width="28.5546875" style="281" customWidth="1"/>
    <col min="14091" max="14091" width="25.5546875" style="281" customWidth="1"/>
    <col min="14092" max="14336" width="9.109375" style="281"/>
    <col min="14337" max="14337" width="6.88671875" style="281" customWidth="1"/>
    <col min="14338" max="14338" width="54" style="281" customWidth="1"/>
    <col min="14339" max="14339" width="16.6640625" style="281" customWidth="1"/>
    <col min="14340" max="14341" width="17.44140625" style="281" customWidth="1"/>
    <col min="14342" max="14345" width="20.109375" style="281" customWidth="1"/>
    <col min="14346" max="14346" width="28.5546875" style="281" customWidth="1"/>
    <col min="14347" max="14347" width="25.5546875" style="281" customWidth="1"/>
    <col min="14348" max="14592" width="9.109375" style="281"/>
    <col min="14593" max="14593" width="6.88671875" style="281" customWidth="1"/>
    <col min="14594" max="14594" width="54" style="281" customWidth="1"/>
    <col min="14595" max="14595" width="16.6640625" style="281" customWidth="1"/>
    <col min="14596" max="14597" width="17.44140625" style="281" customWidth="1"/>
    <col min="14598" max="14601" width="20.109375" style="281" customWidth="1"/>
    <col min="14602" max="14602" width="28.5546875" style="281" customWidth="1"/>
    <col min="14603" max="14603" width="25.5546875" style="281" customWidth="1"/>
    <col min="14604" max="14848" width="9.109375" style="281"/>
    <col min="14849" max="14849" width="6.88671875" style="281" customWidth="1"/>
    <col min="14850" max="14850" width="54" style="281" customWidth="1"/>
    <col min="14851" max="14851" width="16.6640625" style="281" customWidth="1"/>
    <col min="14852" max="14853" width="17.44140625" style="281" customWidth="1"/>
    <col min="14854" max="14857" width="20.109375" style="281" customWidth="1"/>
    <col min="14858" max="14858" width="28.5546875" style="281" customWidth="1"/>
    <col min="14859" max="14859" width="25.5546875" style="281" customWidth="1"/>
    <col min="14860" max="15104" width="9.109375" style="281"/>
    <col min="15105" max="15105" width="6.88671875" style="281" customWidth="1"/>
    <col min="15106" max="15106" width="54" style="281" customWidth="1"/>
    <col min="15107" max="15107" width="16.6640625" style="281" customWidth="1"/>
    <col min="15108" max="15109" width="17.44140625" style="281" customWidth="1"/>
    <col min="15110" max="15113" width="20.109375" style="281" customWidth="1"/>
    <col min="15114" max="15114" width="28.5546875" style="281" customWidth="1"/>
    <col min="15115" max="15115" width="25.5546875" style="281" customWidth="1"/>
    <col min="15116" max="15360" width="9.109375" style="281"/>
    <col min="15361" max="15361" width="6.88671875" style="281" customWidth="1"/>
    <col min="15362" max="15362" width="54" style="281" customWidth="1"/>
    <col min="15363" max="15363" width="16.6640625" style="281" customWidth="1"/>
    <col min="15364" max="15365" width="17.44140625" style="281" customWidth="1"/>
    <col min="15366" max="15369" width="20.109375" style="281" customWidth="1"/>
    <col min="15370" max="15370" width="28.5546875" style="281" customWidth="1"/>
    <col min="15371" max="15371" width="25.5546875" style="281" customWidth="1"/>
    <col min="15372" max="15616" width="9.109375" style="281"/>
    <col min="15617" max="15617" width="6.88671875" style="281" customWidth="1"/>
    <col min="15618" max="15618" width="54" style="281" customWidth="1"/>
    <col min="15619" max="15619" width="16.6640625" style="281" customWidth="1"/>
    <col min="15620" max="15621" width="17.44140625" style="281" customWidth="1"/>
    <col min="15622" max="15625" width="20.109375" style="281" customWidth="1"/>
    <col min="15626" max="15626" width="28.5546875" style="281" customWidth="1"/>
    <col min="15627" max="15627" width="25.5546875" style="281" customWidth="1"/>
    <col min="15628" max="15872" width="9.109375" style="281"/>
    <col min="15873" max="15873" width="6.88671875" style="281" customWidth="1"/>
    <col min="15874" max="15874" width="54" style="281" customWidth="1"/>
    <col min="15875" max="15875" width="16.6640625" style="281" customWidth="1"/>
    <col min="15876" max="15877" width="17.44140625" style="281" customWidth="1"/>
    <col min="15878" max="15881" width="20.109375" style="281" customWidth="1"/>
    <col min="15882" max="15882" width="28.5546875" style="281" customWidth="1"/>
    <col min="15883" max="15883" width="25.5546875" style="281" customWidth="1"/>
    <col min="15884" max="16128" width="9.109375" style="281"/>
    <col min="16129" max="16129" width="6.88671875" style="281" customWidth="1"/>
    <col min="16130" max="16130" width="54" style="281" customWidth="1"/>
    <col min="16131" max="16131" width="16.6640625" style="281" customWidth="1"/>
    <col min="16132" max="16133" width="17.44140625" style="281" customWidth="1"/>
    <col min="16134" max="16137" width="20.109375" style="281" customWidth="1"/>
    <col min="16138" max="16138" width="28.5546875" style="281" customWidth="1"/>
    <col min="16139" max="16139" width="25.5546875" style="281" customWidth="1"/>
    <col min="16140" max="16384" width="9.109375" style="281"/>
  </cols>
  <sheetData>
    <row r="1" spans="1:12" ht="18">
      <c r="A1" s="276"/>
      <c r="B1" s="276"/>
      <c r="C1" s="277"/>
      <c r="D1" s="278"/>
      <c r="E1" s="279"/>
      <c r="F1" s="280"/>
      <c r="G1" s="280"/>
      <c r="H1" s="344"/>
      <c r="I1" s="344"/>
      <c r="J1" s="344"/>
      <c r="K1" s="344"/>
    </row>
    <row r="2" spans="1:12" ht="18.600000000000001">
      <c r="A2" s="345" t="s">
        <v>794</v>
      </c>
      <c r="B2" s="345"/>
      <c r="C2" s="345"/>
      <c r="D2" s="345"/>
      <c r="E2" s="345"/>
      <c r="F2" s="345"/>
      <c r="G2" s="345"/>
      <c r="H2" s="345"/>
      <c r="I2" s="345"/>
      <c r="J2" s="345"/>
      <c r="K2" s="345"/>
    </row>
    <row r="3" spans="1:12" ht="19.2">
      <c r="A3" s="346" t="s">
        <v>795</v>
      </c>
      <c r="B3" s="347"/>
      <c r="C3" s="347"/>
      <c r="D3" s="347"/>
      <c r="E3" s="347"/>
      <c r="F3" s="347"/>
      <c r="G3" s="347"/>
      <c r="H3" s="347"/>
      <c r="I3" s="347"/>
      <c r="J3" s="347"/>
      <c r="K3" s="347"/>
    </row>
    <row r="4" spans="1:12" ht="18">
      <c r="A4" s="348"/>
      <c r="B4" s="348"/>
      <c r="C4" s="348"/>
      <c r="D4" s="348"/>
      <c r="E4" s="348"/>
      <c r="F4" s="348"/>
      <c r="G4" s="348"/>
      <c r="H4" s="348"/>
      <c r="I4" s="348"/>
      <c r="J4" s="348"/>
      <c r="K4" s="348"/>
    </row>
    <row r="5" spans="1:12" ht="18">
      <c r="A5" s="276"/>
      <c r="B5" s="276"/>
      <c r="C5" s="277"/>
      <c r="D5" s="278"/>
      <c r="E5" s="279"/>
      <c r="F5" s="280"/>
      <c r="G5" s="280"/>
      <c r="H5" s="280"/>
      <c r="I5" s="280"/>
      <c r="J5" s="349" t="s">
        <v>740</v>
      </c>
      <c r="K5" s="349"/>
    </row>
    <row r="6" spans="1:12" ht="18">
      <c r="A6" s="340" t="s">
        <v>741</v>
      </c>
      <c r="B6" s="340" t="s">
        <v>742</v>
      </c>
      <c r="C6" s="340" t="s">
        <v>743</v>
      </c>
      <c r="D6" s="340" t="s">
        <v>744</v>
      </c>
      <c r="E6" s="340"/>
      <c r="F6" s="336" t="s">
        <v>790</v>
      </c>
      <c r="G6" s="342" t="s">
        <v>771</v>
      </c>
      <c r="H6" s="343" t="s">
        <v>791</v>
      </c>
      <c r="I6" s="333" t="s">
        <v>792</v>
      </c>
      <c r="J6" s="336" t="s">
        <v>745</v>
      </c>
      <c r="K6" s="337" t="s">
        <v>793</v>
      </c>
    </row>
    <row r="7" spans="1:12" ht="30" customHeight="1">
      <c r="A7" s="340"/>
      <c r="B7" s="340"/>
      <c r="C7" s="340"/>
      <c r="D7" s="340" t="s">
        <v>746</v>
      </c>
      <c r="E7" s="341" t="s">
        <v>747</v>
      </c>
      <c r="F7" s="336"/>
      <c r="G7" s="342"/>
      <c r="H7" s="343"/>
      <c r="I7" s="334"/>
      <c r="J7" s="336"/>
      <c r="K7" s="338"/>
    </row>
    <row r="8" spans="1:12" ht="81" customHeight="1">
      <c r="A8" s="340"/>
      <c r="B8" s="340"/>
      <c r="C8" s="340"/>
      <c r="D8" s="340"/>
      <c r="E8" s="341"/>
      <c r="F8" s="336"/>
      <c r="G8" s="342"/>
      <c r="H8" s="343"/>
      <c r="I8" s="335"/>
      <c r="J8" s="336"/>
      <c r="K8" s="339"/>
    </row>
    <row r="9" spans="1:12" ht="28.5" customHeight="1">
      <c r="A9" s="284"/>
      <c r="B9" s="284" t="s">
        <v>21</v>
      </c>
      <c r="C9" s="284"/>
      <c r="D9" s="284"/>
      <c r="E9" s="297">
        <f>SUM(E10:E12)</f>
        <v>1476697</v>
      </c>
      <c r="F9" s="297">
        <f>SUM(F10:F12)</f>
        <v>404292</v>
      </c>
      <c r="G9" s="297">
        <f>SUM(G10:G12)</f>
        <v>186550.28399999999</v>
      </c>
      <c r="H9" s="297">
        <f>SUM(H10:H12)</f>
        <v>217741.71600000001</v>
      </c>
      <c r="I9" s="297">
        <f>SUM(I10:I12)</f>
        <v>217741.71600000001</v>
      </c>
      <c r="J9" s="285"/>
      <c r="K9" s="285"/>
    </row>
    <row r="10" spans="1:12" ht="85.2" customHeight="1">
      <c r="A10" s="286">
        <v>1</v>
      </c>
      <c r="B10" s="291" t="s">
        <v>755</v>
      </c>
      <c r="C10" s="282">
        <v>7915943</v>
      </c>
      <c r="D10" s="282" t="s">
        <v>783</v>
      </c>
      <c r="E10" s="298">
        <v>1437405</v>
      </c>
      <c r="F10" s="298">
        <v>365000</v>
      </c>
      <c r="G10" s="298">
        <v>165417.35999999999</v>
      </c>
      <c r="H10" s="298">
        <v>199582.64</v>
      </c>
      <c r="I10" s="298">
        <v>199582.64</v>
      </c>
      <c r="J10" s="282" t="s">
        <v>776</v>
      </c>
      <c r="K10" s="283"/>
      <c r="L10" s="287"/>
    </row>
    <row r="11" spans="1:12" ht="70.2" customHeight="1">
      <c r="A11" s="286">
        <v>2</v>
      </c>
      <c r="B11" s="291" t="s">
        <v>782</v>
      </c>
      <c r="C11" s="282" t="s">
        <v>761</v>
      </c>
      <c r="D11" s="282" t="s">
        <v>762</v>
      </c>
      <c r="E11" s="298">
        <v>19845</v>
      </c>
      <c r="F11" s="298">
        <v>19845</v>
      </c>
      <c r="G11" s="298">
        <v>15135.561</v>
      </c>
      <c r="H11" s="298">
        <v>4709.4390000000003</v>
      </c>
      <c r="I11" s="298">
        <v>4709.4390000000003</v>
      </c>
      <c r="J11" s="282" t="s">
        <v>778</v>
      </c>
      <c r="K11" s="283"/>
      <c r="L11" s="287"/>
    </row>
    <row r="12" spans="1:12" ht="75" customHeight="1">
      <c r="A12" s="286">
        <v>3</v>
      </c>
      <c r="B12" s="291" t="s">
        <v>765</v>
      </c>
      <c r="C12" s="282" t="s">
        <v>766</v>
      </c>
      <c r="D12" s="282" t="s">
        <v>767</v>
      </c>
      <c r="E12" s="298">
        <v>19447</v>
      </c>
      <c r="F12" s="298">
        <v>19447</v>
      </c>
      <c r="G12" s="298">
        <v>5997.3630000000003</v>
      </c>
      <c r="H12" s="298">
        <v>13449.636999999999</v>
      </c>
      <c r="I12" s="298">
        <v>13449.636999999999</v>
      </c>
      <c r="J12" s="282" t="s">
        <v>778</v>
      </c>
      <c r="K12" s="283"/>
      <c r="L12" s="287"/>
    </row>
  </sheetData>
  <mergeCells count="17">
    <mergeCell ref="A6:A8"/>
    <mergeCell ref="B6:B8"/>
    <mergeCell ref="C6:C8"/>
    <mergeCell ref="D6:E6"/>
    <mergeCell ref="F6:F8"/>
    <mergeCell ref="H1:K1"/>
    <mergeCell ref="A2:K2"/>
    <mergeCell ref="A3:K3"/>
    <mergeCell ref="A4:K4"/>
    <mergeCell ref="J5:K5"/>
    <mergeCell ref="I6:I8"/>
    <mergeCell ref="J6:J8"/>
    <mergeCell ref="K6:K8"/>
    <mergeCell ref="D7:D8"/>
    <mergeCell ref="E7:E8"/>
    <mergeCell ref="G6:G8"/>
    <mergeCell ref="H6:H8"/>
  </mergeCells>
  <pageMargins left="0.68" right="0.17" top="0.92" bottom="0.2" header="0.3" footer="0.2"/>
  <pageSetup scale="5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E1B41-1B44-44D8-87C8-29513D839231}">
  <dimension ref="A1:AA1001"/>
  <sheetViews>
    <sheetView zoomScale="55" zoomScaleNormal="55" workbookViewId="0">
      <pane xSplit="2" ySplit="8" topLeftCell="G9" activePane="bottomRight" state="frozen"/>
      <selection pane="topRight" activeCell="C1" sqref="C1"/>
      <selection pane="bottomLeft" activeCell="A9" sqref="A9"/>
      <selection pane="bottomRight" activeCell="H10" sqref="A1:XFD1048576"/>
    </sheetView>
  </sheetViews>
  <sheetFormatPr defaultColWidth="14.44140625" defaultRowHeight="14.4"/>
  <cols>
    <col min="1" max="1" width="8.6640625" customWidth="1"/>
    <col min="2" max="2" width="62.109375" customWidth="1"/>
    <col min="3" max="5" width="24.88671875" customWidth="1"/>
    <col min="6" max="6" width="26" hidden="1" customWidth="1"/>
    <col min="7" max="7" width="12.88671875" customWidth="1"/>
    <col min="8" max="8" width="28.44140625" customWidth="1"/>
    <col min="9" max="9" width="25" customWidth="1"/>
    <col min="10" max="11" width="34.88671875" customWidth="1"/>
    <col min="12" max="16" width="33" customWidth="1"/>
    <col min="17" max="17" width="13.88671875" customWidth="1"/>
    <col min="18" max="18" width="32.33203125" customWidth="1"/>
    <col min="19" max="19" width="42.33203125" customWidth="1"/>
    <col min="20" max="21" width="24.5546875" customWidth="1"/>
    <col min="22" max="22" width="38.109375" hidden="1" customWidth="1"/>
    <col min="23" max="23" width="26.5546875" customWidth="1"/>
  </cols>
  <sheetData>
    <row r="1" spans="1:27" ht="21.75" customHeight="1">
      <c r="A1" s="362" t="s">
        <v>728</v>
      </c>
      <c r="B1" s="363"/>
      <c r="C1" s="363"/>
      <c r="D1" s="363"/>
      <c r="E1" s="363"/>
      <c r="F1" s="363"/>
      <c r="G1" s="363"/>
      <c r="H1" s="150"/>
      <c r="I1" s="150"/>
      <c r="J1" s="150"/>
      <c r="K1" s="150"/>
      <c r="L1" s="150"/>
      <c r="M1" s="150"/>
      <c r="N1" s="150"/>
      <c r="O1" s="150"/>
      <c r="P1" s="150"/>
      <c r="Q1" s="150"/>
      <c r="R1" s="150"/>
      <c r="S1" s="150"/>
      <c r="T1" s="150"/>
      <c r="U1" s="150"/>
      <c r="V1" s="150"/>
      <c r="W1" s="150"/>
      <c r="X1" s="150"/>
      <c r="Y1" s="150"/>
      <c r="Z1" s="150"/>
      <c r="AA1" s="150"/>
    </row>
    <row r="2" spans="1:27" ht="23.25" customHeight="1">
      <c r="A2" s="362" t="s">
        <v>729</v>
      </c>
      <c r="B2" s="363"/>
      <c r="C2" s="363"/>
      <c r="D2" s="363"/>
      <c r="E2" s="363"/>
      <c r="F2" s="363"/>
      <c r="G2" s="363"/>
      <c r="H2" s="150"/>
      <c r="I2" s="150"/>
      <c r="J2" s="150"/>
      <c r="K2" s="150"/>
      <c r="L2" s="150"/>
      <c r="M2" s="150"/>
      <c r="N2" s="150"/>
      <c r="O2" s="150"/>
      <c r="P2" s="150"/>
      <c r="Q2" s="150"/>
      <c r="R2" s="150"/>
      <c r="S2" s="150"/>
      <c r="T2" s="150"/>
      <c r="U2" s="150"/>
      <c r="V2" s="150"/>
      <c r="W2" s="150"/>
      <c r="X2" s="150"/>
      <c r="Y2" s="150"/>
      <c r="Z2" s="150"/>
      <c r="AA2" s="150"/>
    </row>
    <row r="3" spans="1:27">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row>
    <row r="4" spans="1:27" ht="30.75" customHeight="1">
      <c r="A4" s="364" t="s">
        <v>726</v>
      </c>
      <c r="B4" s="363"/>
      <c r="C4" s="363"/>
      <c r="D4" s="363"/>
      <c r="E4" s="363"/>
      <c r="F4" s="363"/>
      <c r="G4" s="363"/>
      <c r="H4" s="363"/>
      <c r="I4" s="363"/>
      <c r="J4" s="363"/>
      <c r="K4" s="363"/>
      <c r="L4" s="363"/>
      <c r="M4" s="363"/>
      <c r="N4" s="363"/>
      <c r="O4" s="363"/>
      <c r="P4" s="363"/>
      <c r="Q4" s="363"/>
      <c r="R4" s="363"/>
      <c r="S4" s="363"/>
      <c r="T4" s="363"/>
      <c r="U4" s="363"/>
      <c r="V4" s="363"/>
      <c r="W4" s="150"/>
      <c r="X4" s="150"/>
      <c r="Y4" s="150"/>
      <c r="Z4" s="150"/>
      <c r="AA4" s="150"/>
    </row>
    <row r="5" spans="1:27" ht="30.75" customHeight="1">
      <c r="A5" s="365" t="s">
        <v>727</v>
      </c>
      <c r="B5" s="363"/>
      <c r="C5" s="363"/>
      <c r="D5" s="363"/>
      <c r="E5" s="363"/>
      <c r="F5" s="363"/>
      <c r="G5" s="363"/>
      <c r="H5" s="363"/>
      <c r="I5" s="363"/>
      <c r="J5" s="363"/>
      <c r="K5" s="363"/>
      <c r="L5" s="363"/>
      <c r="M5" s="363"/>
      <c r="N5" s="363"/>
      <c r="O5" s="363"/>
      <c r="P5" s="363"/>
      <c r="Q5" s="363"/>
      <c r="R5" s="363"/>
      <c r="S5" s="363"/>
      <c r="T5" s="363"/>
      <c r="U5" s="363"/>
      <c r="V5" s="363"/>
      <c r="W5" s="150"/>
      <c r="X5" s="150"/>
      <c r="Y5" s="150"/>
      <c r="Z5" s="150"/>
      <c r="AA5" s="150"/>
    </row>
    <row r="6" spans="1:27" ht="36" customHeight="1">
      <c r="A6" s="151"/>
      <c r="B6" s="152"/>
      <c r="C6" s="153"/>
      <c r="D6" s="151"/>
      <c r="E6" s="151"/>
      <c r="F6" s="154"/>
      <c r="G6" s="151"/>
      <c r="H6" s="155"/>
      <c r="I6" s="156"/>
      <c r="J6" s="156"/>
      <c r="K6" s="156"/>
      <c r="L6" s="154"/>
      <c r="M6" s="154"/>
      <c r="N6" s="154"/>
      <c r="O6" s="154"/>
      <c r="P6" s="154"/>
      <c r="Q6" s="151"/>
      <c r="R6" s="157"/>
      <c r="S6" s="157"/>
      <c r="T6" s="158"/>
      <c r="U6" s="158"/>
      <c r="V6" s="151"/>
      <c r="W6" s="150"/>
      <c r="X6" s="150"/>
      <c r="Y6" s="150"/>
      <c r="Z6" s="150"/>
      <c r="AA6" s="150"/>
    </row>
    <row r="7" spans="1:27" ht="33" customHeight="1">
      <c r="A7" s="366" t="s">
        <v>0</v>
      </c>
      <c r="B7" s="366" t="s">
        <v>1</v>
      </c>
      <c r="C7" s="366" t="s">
        <v>2</v>
      </c>
      <c r="D7" s="366" t="s">
        <v>3</v>
      </c>
      <c r="E7" s="366" t="s">
        <v>4</v>
      </c>
      <c r="F7" s="368" t="s">
        <v>5</v>
      </c>
      <c r="G7" s="366" t="s">
        <v>6</v>
      </c>
      <c r="H7" s="374" t="s">
        <v>7</v>
      </c>
      <c r="I7" s="375"/>
      <c r="J7" s="375"/>
      <c r="K7" s="376"/>
      <c r="L7" s="377" t="s">
        <v>8</v>
      </c>
      <c r="M7" s="375"/>
      <c r="N7" s="376"/>
      <c r="O7" s="378" t="s">
        <v>9</v>
      </c>
      <c r="P7" s="159"/>
      <c r="Q7" s="366" t="s">
        <v>10</v>
      </c>
      <c r="R7" s="379" t="s">
        <v>11</v>
      </c>
      <c r="S7" s="379" t="s">
        <v>12</v>
      </c>
      <c r="T7" s="372" t="s">
        <v>20</v>
      </c>
      <c r="U7" s="372" t="s">
        <v>752</v>
      </c>
      <c r="V7" s="370" t="s">
        <v>13</v>
      </c>
      <c r="W7" s="372" t="s">
        <v>737</v>
      </c>
      <c r="X7" s="150"/>
      <c r="Y7" s="150"/>
      <c r="Z7" s="150"/>
      <c r="AA7" s="150"/>
    </row>
    <row r="8" spans="1:27" ht="75.75" customHeight="1">
      <c r="A8" s="367"/>
      <c r="B8" s="367"/>
      <c r="C8" s="367"/>
      <c r="D8" s="367"/>
      <c r="E8" s="367"/>
      <c r="F8" s="369"/>
      <c r="G8" s="367"/>
      <c r="H8" s="162" t="s">
        <v>14</v>
      </c>
      <c r="I8" s="160" t="s">
        <v>15</v>
      </c>
      <c r="J8" s="160" t="s">
        <v>16</v>
      </c>
      <c r="K8" s="160" t="s">
        <v>17</v>
      </c>
      <c r="L8" s="163" t="s">
        <v>14</v>
      </c>
      <c r="M8" s="163" t="s">
        <v>18</v>
      </c>
      <c r="N8" s="163" t="s">
        <v>19</v>
      </c>
      <c r="O8" s="367"/>
      <c r="P8" s="161"/>
      <c r="Q8" s="367"/>
      <c r="R8" s="367"/>
      <c r="S8" s="367"/>
      <c r="T8" s="367"/>
      <c r="U8" s="367"/>
      <c r="V8" s="371"/>
      <c r="W8" s="367"/>
      <c r="X8" s="150"/>
      <c r="Y8" s="150"/>
      <c r="Z8" s="150"/>
      <c r="AA8" s="150"/>
    </row>
    <row r="9" spans="1:27" ht="75.75" customHeight="1">
      <c r="A9" s="161">
        <v>1</v>
      </c>
      <c r="B9" s="161">
        <v>2</v>
      </c>
      <c r="C9" s="161">
        <v>3</v>
      </c>
      <c r="D9" s="161">
        <v>4</v>
      </c>
      <c r="E9" s="161">
        <v>5</v>
      </c>
      <c r="F9" s="161">
        <v>6</v>
      </c>
      <c r="G9" s="161">
        <v>7</v>
      </c>
      <c r="H9" s="161">
        <v>8</v>
      </c>
      <c r="I9" s="161">
        <v>9</v>
      </c>
      <c r="J9" s="161">
        <v>10</v>
      </c>
      <c r="K9" s="161">
        <v>11</v>
      </c>
      <c r="L9" s="161">
        <v>12</v>
      </c>
      <c r="M9" s="161">
        <v>13</v>
      </c>
      <c r="N9" s="161">
        <v>14</v>
      </c>
      <c r="O9" s="161">
        <v>15</v>
      </c>
      <c r="P9" s="161">
        <v>16</v>
      </c>
      <c r="Q9" s="161">
        <v>17</v>
      </c>
      <c r="R9" s="161">
        <v>18</v>
      </c>
      <c r="S9" s="161">
        <v>19</v>
      </c>
      <c r="T9" s="161">
        <v>20</v>
      </c>
      <c r="U9" s="161">
        <v>21</v>
      </c>
      <c r="V9" s="161">
        <v>22</v>
      </c>
      <c r="W9" s="161">
        <v>23</v>
      </c>
      <c r="X9" s="150"/>
      <c r="Y9" s="150"/>
      <c r="Z9" s="150"/>
      <c r="AA9" s="150"/>
    </row>
    <row r="10" spans="1:27" ht="36.75" customHeight="1">
      <c r="A10" s="164"/>
      <c r="B10" s="164" t="s">
        <v>21</v>
      </c>
      <c r="C10" s="165"/>
      <c r="D10" s="165"/>
      <c r="E10" s="164"/>
      <c r="F10" s="166"/>
      <c r="G10" s="165"/>
      <c r="H10" s="165">
        <f t="shared" ref="H10:O10" si="0">SUM(H11:H405)</f>
        <v>2555514686199</v>
      </c>
      <c r="I10" s="165">
        <f t="shared" si="0"/>
        <v>15000000000</v>
      </c>
      <c r="J10" s="165">
        <f t="shared" si="0"/>
        <v>450702883011</v>
      </c>
      <c r="K10" s="165">
        <f t="shared" si="0"/>
        <v>2089811803188</v>
      </c>
      <c r="L10" s="165">
        <f t="shared" si="0"/>
        <v>2425337703311</v>
      </c>
      <c r="M10" s="165">
        <f t="shared" si="0"/>
        <v>436232289749</v>
      </c>
      <c r="N10" s="165">
        <f t="shared" si="0"/>
        <v>1989105413562</v>
      </c>
      <c r="O10" s="236">
        <f t="shared" si="0"/>
        <v>130176982887.99998</v>
      </c>
      <c r="P10" s="236"/>
      <c r="Q10" s="164"/>
      <c r="R10" s="165"/>
      <c r="S10" s="165"/>
      <c r="T10" s="165">
        <f t="shared" ref="T10:U10" si="1">SUM(T11:T405)</f>
        <v>71067077706</v>
      </c>
      <c r="U10" s="165">
        <f t="shared" si="1"/>
        <v>59109905182</v>
      </c>
      <c r="V10" s="167"/>
      <c r="W10" s="165">
        <f>SUM(W11:W405)</f>
        <v>5988948095</v>
      </c>
      <c r="X10" s="168"/>
      <c r="Y10" s="168"/>
      <c r="Z10" s="168"/>
      <c r="AA10" s="168"/>
    </row>
    <row r="11" spans="1:27" ht="54" customHeight="1">
      <c r="A11" s="169">
        <v>9</v>
      </c>
      <c r="B11" s="170" t="s">
        <v>22</v>
      </c>
      <c r="C11" s="169">
        <v>917</v>
      </c>
      <c r="D11" s="171" t="s">
        <v>23</v>
      </c>
      <c r="E11" s="172">
        <v>7360475</v>
      </c>
      <c r="F11" s="173">
        <v>32840000000</v>
      </c>
      <c r="G11" s="169" t="s">
        <v>24</v>
      </c>
      <c r="H11" s="174">
        <v>5000000000</v>
      </c>
      <c r="I11" s="175">
        <v>5000000000</v>
      </c>
      <c r="J11" s="175">
        <v>0</v>
      </c>
      <c r="K11" s="175">
        <v>0</v>
      </c>
      <c r="L11" s="176">
        <v>5000000000</v>
      </c>
      <c r="M11" s="176">
        <v>0</v>
      </c>
      <c r="N11" s="176">
        <v>5000000000</v>
      </c>
      <c r="O11" s="176">
        <v>0</v>
      </c>
      <c r="P11" s="176" t="e">
        <f>VLOOKUP(E11,#REF!,#REF!-2,FALSE)*1000000</f>
        <v>#REF!</v>
      </c>
      <c r="Q11" s="172" t="s">
        <v>25</v>
      </c>
      <c r="R11" s="177" t="s">
        <v>492</v>
      </c>
      <c r="S11" s="177"/>
      <c r="T11" s="178">
        <v>0</v>
      </c>
      <c r="U11" s="179">
        <f t="shared" ref="U11:U74" si="2">+O11-T11</f>
        <v>0</v>
      </c>
      <c r="V11" s="180" t="s">
        <v>26</v>
      </c>
      <c r="W11" s="181"/>
      <c r="X11" s="150"/>
      <c r="Y11" s="150"/>
      <c r="Z11" s="150"/>
      <c r="AA11" s="150"/>
    </row>
    <row r="12" spans="1:27" ht="64.5" customHeight="1">
      <c r="A12" s="169">
        <v>11</v>
      </c>
      <c r="B12" s="170" t="s">
        <v>27</v>
      </c>
      <c r="C12" s="169">
        <v>917</v>
      </c>
      <c r="D12" s="171" t="s">
        <v>23</v>
      </c>
      <c r="E12" s="172">
        <v>7568268</v>
      </c>
      <c r="F12" s="173">
        <v>17646000000</v>
      </c>
      <c r="G12" s="169" t="s">
        <v>24</v>
      </c>
      <c r="H12" s="174">
        <v>10000000000</v>
      </c>
      <c r="I12" s="175">
        <v>10000000000</v>
      </c>
      <c r="J12" s="175">
        <v>0</v>
      </c>
      <c r="K12" s="175">
        <v>0</v>
      </c>
      <c r="L12" s="176">
        <v>10000000000</v>
      </c>
      <c r="M12" s="176">
        <v>0</v>
      </c>
      <c r="N12" s="176">
        <v>10000000000</v>
      </c>
      <c r="O12" s="182">
        <v>0</v>
      </c>
      <c r="P12" s="176" t="e">
        <f>VLOOKUP(E12,#REF!,#REF!-2,FALSE)*1000000</f>
        <v>#REF!</v>
      </c>
      <c r="Q12" s="172" t="s">
        <v>25</v>
      </c>
      <c r="R12" s="177" t="s">
        <v>492</v>
      </c>
      <c r="S12" s="177"/>
      <c r="T12" s="178">
        <v>0</v>
      </c>
      <c r="U12" s="179">
        <f t="shared" si="2"/>
        <v>0</v>
      </c>
      <c r="V12" s="180" t="s">
        <v>26</v>
      </c>
      <c r="W12" s="181"/>
      <c r="X12" s="150"/>
      <c r="Y12" s="150"/>
      <c r="Z12" s="150"/>
      <c r="AA12" s="150"/>
    </row>
    <row r="13" spans="1:27" ht="86.25" customHeight="1">
      <c r="A13" s="169">
        <v>77</v>
      </c>
      <c r="B13" s="178" t="s">
        <v>28</v>
      </c>
      <c r="C13" s="169">
        <v>2219</v>
      </c>
      <c r="D13" s="183">
        <v>45756</v>
      </c>
      <c r="E13" s="172">
        <v>7959088</v>
      </c>
      <c r="F13" s="173">
        <v>32000000000</v>
      </c>
      <c r="G13" s="169" t="s">
        <v>24</v>
      </c>
      <c r="H13" s="174">
        <v>5500000000</v>
      </c>
      <c r="I13" s="184">
        <v>0</v>
      </c>
      <c r="J13" s="184">
        <v>2500000000</v>
      </c>
      <c r="K13" s="184">
        <v>3000000000</v>
      </c>
      <c r="L13" s="176">
        <v>5369882000</v>
      </c>
      <c r="M13" s="176">
        <v>2500000000</v>
      </c>
      <c r="N13" s="176">
        <v>2869882000</v>
      </c>
      <c r="O13" s="176">
        <v>130118000.00000039</v>
      </c>
      <c r="P13" s="176" t="e">
        <f>VLOOKUP(E13,#REF!,#REF!-2,FALSE)*1000000</f>
        <v>#REF!</v>
      </c>
      <c r="Q13" s="185" t="s">
        <v>25</v>
      </c>
      <c r="R13" s="177" t="s">
        <v>492</v>
      </c>
      <c r="S13" s="177" t="s">
        <v>731</v>
      </c>
      <c r="T13" s="186">
        <v>130118000</v>
      </c>
      <c r="U13" s="179">
        <f t="shared" si="2"/>
        <v>3.8743019104003906E-7</v>
      </c>
      <c r="V13" s="180" t="s">
        <v>26</v>
      </c>
      <c r="W13" s="186"/>
      <c r="X13" s="150"/>
      <c r="Y13" s="150"/>
      <c r="Z13" s="150"/>
      <c r="AA13" s="150"/>
    </row>
    <row r="14" spans="1:27" s="256" customFormat="1" ht="64.5" customHeight="1">
      <c r="A14" s="238">
        <v>99</v>
      </c>
      <c r="B14" s="247" t="s">
        <v>29</v>
      </c>
      <c r="C14" s="238">
        <v>2219</v>
      </c>
      <c r="D14" s="250">
        <v>45756</v>
      </c>
      <c r="E14" s="241">
        <v>7972222</v>
      </c>
      <c r="F14" s="242">
        <v>12000000000</v>
      </c>
      <c r="G14" s="238" t="s">
        <v>24</v>
      </c>
      <c r="H14" s="243">
        <v>27133000</v>
      </c>
      <c r="I14" s="251">
        <v>0</v>
      </c>
      <c r="J14" s="251">
        <v>0</v>
      </c>
      <c r="K14" s="251">
        <v>27133000</v>
      </c>
      <c r="L14" s="245">
        <v>27132110</v>
      </c>
      <c r="M14" s="245">
        <v>0</v>
      </c>
      <c r="N14" s="245">
        <v>27132110</v>
      </c>
      <c r="O14" s="245">
        <v>889.99999999828106</v>
      </c>
      <c r="P14" s="176" t="e">
        <f>VLOOKUP(E14,#REF!,#REF!-2,FALSE)*1000000</f>
        <v>#REF!</v>
      </c>
      <c r="Q14" s="252" t="s">
        <v>25</v>
      </c>
      <c r="R14" s="246" t="s">
        <v>492</v>
      </c>
      <c r="S14" s="246"/>
      <c r="T14" s="253">
        <v>0</v>
      </c>
      <c r="U14" s="248">
        <f t="shared" si="2"/>
        <v>889.99999999828106</v>
      </c>
      <c r="V14" s="249" t="s">
        <v>26</v>
      </c>
      <c r="W14" s="253"/>
      <c r="X14" s="237"/>
      <c r="Y14" s="237"/>
      <c r="Z14" s="237"/>
      <c r="AA14" s="237"/>
    </row>
    <row r="15" spans="1:27" ht="64.5" customHeight="1">
      <c r="A15" s="169">
        <v>141</v>
      </c>
      <c r="B15" s="178" t="s">
        <v>30</v>
      </c>
      <c r="C15" s="169">
        <v>2219</v>
      </c>
      <c r="D15" s="183">
        <v>45756</v>
      </c>
      <c r="E15" s="172">
        <v>8022191</v>
      </c>
      <c r="F15" s="173">
        <v>5594000000</v>
      </c>
      <c r="G15" s="169" t="s">
        <v>24</v>
      </c>
      <c r="H15" s="174">
        <v>2500000000</v>
      </c>
      <c r="I15" s="184">
        <v>0</v>
      </c>
      <c r="J15" s="184">
        <v>500000000</v>
      </c>
      <c r="K15" s="184">
        <v>2000000000</v>
      </c>
      <c r="L15" s="176">
        <v>2500000000</v>
      </c>
      <c r="M15" s="176">
        <v>500000000</v>
      </c>
      <c r="N15" s="176">
        <v>2000000000</v>
      </c>
      <c r="O15" s="176"/>
      <c r="P15" s="176" t="e">
        <f>VLOOKUP(E15,#REF!,#REF!-2,FALSE)*1000000</f>
        <v>#REF!</v>
      </c>
      <c r="Q15" s="185" t="s">
        <v>25</v>
      </c>
      <c r="R15" s="177" t="s">
        <v>492</v>
      </c>
      <c r="S15" s="177"/>
      <c r="T15" s="178">
        <v>0</v>
      </c>
      <c r="U15" s="179">
        <f t="shared" si="2"/>
        <v>0</v>
      </c>
      <c r="V15" s="180" t="s">
        <v>26</v>
      </c>
      <c r="W15" s="178"/>
      <c r="X15" s="150"/>
      <c r="Y15" s="150"/>
      <c r="Z15" s="150"/>
      <c r="AA15" s="150"/>
    </row>
    <row r="16" spans="1:27" ht="64.5" customHeight="1">
      <c r="A16" s="169">
        <v>182</v>
      </c>
      <c r="B16" s="170" t="s">
        <v>31</v>
      </c>
      <c r="C16" s="169">
        <v>917</v>
      </c>
      <c r="D16" s="171" t="s">
        <v>23</v>
      </c>
      <c r="E16" s="172">
        <v>8047213</v>
      </c>
      <c r="F16" s="173">
        <v>1498000000000</v>
      </c>
      <c r="G16" s="169" t="s">
        <v>24</v>
      </c>
      <c r="H16" s="174">
        <v>152000000000</v>
      </c>
      <c r="I16" s="175">
        <v>0</v>
      </c>
      <c r="J16" s="175">
        <v>0</v>
      </c>
      <c r="K16" s="175">
        <v>152000000000</v>
      </c>
      <c r="L16" s="176">
        <v>152000000000</v>
      </c>
      <c r="M16" s="176">
        <v>0</v>
      </c>
      <c r="N16" s="176">
        <v>152000000000</v>
      </c>
      <c r="O16" s="176">
        <v>0</v>
      </c>
      <c r="P16" s="176" t="e">
        <f>VLOOKUP(E16,#REF!,#REF!-2,FALSE)*1000000</f>
        <v>#REF!</v>
      </c>
      <c r="Q16" s="172" t="s">
        <v>25</v>
      </c>
      <c r="R16" s="177" t="s">
        <v>492</v>
      </c>
      <c r="S16" s="177"/>
      <c r="T16" s="178">
        <v>0</v>
      </c>
      <c r="U16" s="179">
        <f t="shared" si="2"/>
        <v>0</v>
      </c>
      <c r="V16" s="180" t="s">
        <v>26</v>
      </c>
      <c r="W16" s="186"/>
      <c r="X16" s="150"/>
      <c r="Y16" s="150"/>
      <c r="Z16" s="150"/>
      <c r="AA16" s="150"/>
    </row>
    <row r="17" spans="1:27" ht="64.5" customHeight="1">
      <c r="A17" s="187">
        <v>278</v>
      </c>
      <c r="B17" s="188" t="s">
        <v>32</v>
      </c>
      <c r="C17" s="187">
        <v>2219</v>
      </c>
      <c r="D17" s="189">
        <v>45756</v>
      </c>
      <c r="E17" s="190">
        <v>8097759</v>
      </c>
      <c r="F17" s="191">
        <v>25500000000</v>
      </c>
      <c r="G17" s="169" t="s">
        <v>24</v>
      </c>
      <c r="H17" s="174">
        <v>6543999990</v>
      </c>
      <c r="I17" s="184">
        <v>0</v>
      </c>
      <c r="J17" s="184">
        <v>161379990.00000036</v>
      </c>
      <c r="K17" s="184">
        <v>6382620000</v>
      </c>
      <c r="L17" s="176">
        <v>6543999990</v>
      </c>
      <c r="M17" s="176">
        <v>161379990.00000036</v>
      </c>
      <c r="N17" s="176">
        <v>6382620000</v>
      </c>
      <c r="O17" s="176">
        <v>0</v>
      </c>
      <c r="P17" s="176" t="e">
        <f>VLOOKUP(E17,#REF!,#REF!-2,FALSE)*1000000</f>
        <v>#REF!</v>
      </c>
      <c r="Q17" s="185" t="s">
        <v>25</v>
      </c>
      <c r="R17" s="177" t="s">
        <v>492</v>
      </c>
      <c r="S17" s="177"/>
      <c r="T17" s="178">
        <v>0</v>
      </c>
      <c r="U17" s="179">
        <f t="shared" si="2"/>
        <v>0</v>
      </c>
      <c r="V17" s="180" t="s">
        <v>26</v>
      </c>
      <c r="W17" s="186"/>
      <c r="X17" s="150"/>
      <c r="Y17" s="150"/>
      <c r="Z17" s="150"/>
      <c r="AA17" s="150"/>
    </row>
    <row r="18" spans="1:27" ht="64.5" customHeight="1">
      <c r="A18" s="169">
        <v>280</v>
      </c>
      <c r="B18" s="178" t="s">
        <v>33</v>
      </c>
      <c r="C18" s="169">
        <v>2219</v>
      </c>
      <c r="D18" s="183">
        <v>45756</v>
      </c>
      <c r="E18" s="172">
        <v>8097761</v>
      </c>
      <c r="F18" s="191">
        <v>7860042000</v>
      </c>
      <c r="G18" s="169" t="s">
        <v>24</v>
      </c>
      <c r="H18" s="174">
        <v>3274064000.0000005</v>
      </c>
      <c r="I18" s="184">
        <v>0</v>
      </c>
      <c r="J18" s="184">
        <v>1774064000</v>
      </c>
      <c r="K18" s="184">
        <v>1500000000</v>
      </c>
      <c r="L18" s="176">
        <v>3274064000.0000005</v>
      </c>
      <c r="M18" s="176">
        <v>1774064000</v>
      </c>
      <c r="N18" s="176">
        <v>1500000000</v>
      </c>
      <c r="O18" s="176">
        <v>0</v>
      </c>
      <c r="P18" s="176" t="e">
        <f>VLOOKUP(E18,#REF!,#REF!-2,FALSE)*1000000</f>
        <v>#REF!</v>
      </c>
      <c r="Q18" s="185" t="s">
        <v>25</v>
      </c>
      <c r="R18" s="177" t="s">
        <v>492</v>
      </c>
      <c r="S18" s="177"/>
      <c r="T18" s="178">
        <v>0</v>
      </c>
      <c r="U18" s="179">
        <f t="shared" si="2"/>
        <v>0</v>
      </c>
      <c r="V18" s="180" t="s">
        <v>26</v>
      </c>
      <c r="W18" s="186"/>
      <c r="X18" s="150"/>
      <c r="Y18" s="150"/>
      <c r="Z18" s="150"/>
      <c r="AA18" s="150"/>
    </row>
    <row r="19" spans="1:27" ht="64.5" customHeight="1">
      <c r="A19" s="169">
        <v>289</v>
      </c>
      <c r="B19" s="178" t="s">
        <v>34</v>
      </c>
      <c r="C19" s="169">
        <v>2219</v>
      </c>
      <c r="D19" s="183">
        <v>45756</v>
      </c>
      <c r="E19" s="172">
        <v>8099266</v>
      </c>
      <c r="F19" s="191">
        <v>47000000000</v>
      </c>
      <c r="G19" s="169" t="s">
        <v>24</v>
      </c>
      <c r="H19" s="174">
        <v>3535372000.0000005</v>
      </c>
      <c r="I19" s="184">
        <v>0</v>
      </c>
      <c r="J19" s="184">
        <v>3487372000.0000005</v>
      </c>
      <c r="K19" s="184">
        <v>48000000</v>
      </c>
      <c r="L19" s="176">
        <v>3535372000</v>
      </c>
      <c r="M19" s="176">
        <v>3487372000</v>
      </c>
      <c r="N19" s="176">
        <v>48000000</v>
      </c>
      <c r="O19" s="176">
        <v>0</v>
      </c>
      <c r="P19" s="176" t="e">
        <f>VLOOKUP(E19,#REF!,#REF!-2,FALSE)*1000000</f>
        <v>#REF!</v>
      </c>
      <c r="Q19" s="185" t="s">
        <v>25</v>
      </c>
      <c r="R19" s="177" t="s">
        <v>492</v>
      </c>
      <c r="S19" s="177"/>
      <c r="T19" s="178">
        <v>0</v>
      </c>
      <c r="U19" s="179">
        <f t="shared" si="2"/>
        <v>0</v>
      </c>
      <c r="V19" s="180" t="s">
        <v>26</v>
      </c>
      <c r="W19" s="186"/>
      <c r="X19" s="150"/>
      <c r="Y19" s="150"/>
      <c r="Z19" s="150"/>
      <c r="AA19" s="150"/>
    </row>
    <row r="20" spans="1:27" ht="64.5" customHeight="1">
      <c r="A20" s="169">
        <v>295</v>
      </c>
      <c r="B20" s="178" t="s">
        <v>35</v>
      </c>
      <c r="C20" s="169">
        <v>2219</v>
      </c>
      <c r="D20" s="183">
        <v>45756</v>
      </c>
      <c r="E20" s="172">
        <v>8103459</v>
      </c>
      <c r="F20" s="191">
        <v>51500000000</v>
      </c>
      <c r="G20" s="169" t="s">
        <v>24</v>
      </c>
      <c r="H20" s="174">
        <v>13500000000</v>
      </c>
      <c r="I20" s="184">
        <v>0</v>
      </c>
      <c r="J20" s="184">
        <v>12300000000</v>
      </c>
      <c r="K20" s="184">
        <v>1200000000</v>
      </c>
      <c r="L20" s="176">
        <v>13500000000</v>
      </c>
      <c r="M20" s="176">
        <v>12300000000</v>
      </c>
      <c r="N20" s="176">
        <v>1200000000</v>
      </c>
      <c r="O20" s="176">
        <v>0</v>
      </c>
      <c r="P20" s="176" t="e">
        <f>VLOOKUP(E20,#REF!,#REF!-2,FALSE)*1000000</f>
        <v>#REF!</v>
      </c>
      <c r="Q20" s="185" t="s">
        <v>25</v>
      </c>
      <c r="R20" s="177" t="s">
        <v>492</v>
      </c>
      <c r="S20" s="177"/>
      <c r="T20" s="178">
        <v>0</v>
      </c>
      <c r="U20" s="179">
        <f t="shared" si="2"/>
        <v>0</v>
      </c>
      <c r="V20" s="180" t="s">
        <v>26</v>
      </c>
      <c r="W20" s="186"/>
      <c r="X20" s="150"/>
      <c r="Y20" s="150"/>
      <c r="Z20" s="150"/>
      <c r="AA20" s="150"/>
    </row>
    <row r="21" spans="1:27" ht="64.5" customHeight="1">
      <c r="A21" s="169">
        <v>326</v>
      </c>
      <c r="B21" s="178" t="s">
        <v>36</v>
      </c>
      <c r="C21" s="169">
        <v>2219</v>
      </c>
      <c r="D21" s="183">
        <v>45756</v>
      </c>
      <c r="E21" s="172">
        <v>8109924</v>
      </c>
      <c r="F21" s="191">
        <v>33000000000</v>
      </c>
      <c r="G21" s="169" t="s">
        <v>24</v>
      </c>
      <c r="H21" s="174">
        <v>0</v>
      </c>
      <c r="I21" s="184">
        <v>0</v>
      </c>
      <c r="J21" s="184">
        <v>0</v>
      </c>
      <c r="K21" s="184">
        <v>0</v>
      </c>
      <c r="L21" s="176">
        <v>0</v>
      </c>
      <c r="M21" s="176">
        <v>0</v>
      </c>
      <c r="N21" s="176">
        <v>0</v>
      </c>
      <c r="O21" s="176">
        <v>0</v>
      </c>
      <c r="P21" s="176" t="e">
        <f>VLOOKUP(E21,#REF!,#REF!-2,FALSE)*1000000</f>
        <v>#REF!</v>
      </c>
      <c r="Q21" s="185" t="s">
        <v>25</v>
      </c>
      <c r="R21" s="177" t="s">
        <v>492</v>
      </c>
      <c r="S21" s="177"/>
      <c r="T21" s="178">
        <v>0</v>
      </c>
      <c r="U21" s="179">
        <f t="shared" si="2"/>
        <v>0</v>
      </c>
      <c r="V21" s="180" t="s">
        <v>26</v>
      </c>
      <c r="W21" s="186"/>
      <c r="X21" s="150"/>
      <c r="Y21" s="150"/>
      <c r="Z21" s="150"/>
      <c r="AA21" s="150"/>
    </row>
    <row r="22" spans="1:27" ht="64.5" customHeight="1">
      <c r="A22" s="169">
        <v>327</v>
      </c>
      <c r="B22" s="178" t="s">
        <v>37</v>
      </c>
      <c r="C22" s="169">
        <v>2219</v>
      </c>
      <c r="D22" s="183">
        <v>45756</v>
      </c>
      <c r="E22" s="172">
        <v>8109927</v>
      </c>
      <c r="F22" s="191">
        <v>36000000000</v>
      </c>
      <c r="G22" s="169" t="s">
        <v>24</v>
      </c>
      <c r="H22" s="174">
        <v>14000000000</v>
      </c>
      <c r="I22" s="184">
        <v>0</v>
      </c>
      <c r="J22" s="184">
        <v>0</v>
      </c>
      <c r="K22" s="184">
        <v>14000000000</v>
      </c>
      <c r="L22" s="176">
        <v>14000000000</v>
      </c>
      <c r="M22" s="176">
        <v>0</v>
      </c>
      <c r="N22" s="176">
        <v>14000000000</v>
      </c>
      <c r="O22" s="176">
        <v>0</v>
      </c>
      <c r="P22" s="176" t="e">
        <f>VLOOKUP(E22,#REF!,#REF!-2,FALSE)*1000000</f>
        <v>#REF!</v>
      </c>
      <c r="Q22" s="185" t="s">
        <v>25</v>
      </c>
      <c r="R22" s="177" t="s">
        <v>492</v>
      </c>
      <c r="S22" s="177"/>
      <c r="T22" s="178">
        <v>0</v>
      </c>
      <c r="U22" s="179">
        <f t="shared" si="2"/>
        <v>0</v>
      </c>
      <c r="V22" s="180" t="s">
        <v>26</v>
      </c>
      <c r="W22" s="186"/>
      <c r="X22" s="150"/>
      <c r="Y22" s="150"/>
      <c r="Z22" s="150"/>
      <c r="AA22" s="150"/>
    </row>
    <row r="23" spans="1:27" ht="64.5" customHeight="1">
      <c r="A23" s="169">
        <v>389</v>
      </c>
      <c r="B23" s="178" t="s">
        <v>38</v>
      </c>
      <c r="C23" s="169">
        <v>2219</v>
      </c>
      <c r="D23" s="183">
        <v>45756</v>
      </c>
      <c r="E23" s="192">
        <v>8160849</v>
      </c>
      <c r="F23" s="191">
        <v>79000000000</v>
      </c>
      <c r="G23" s="169" t="s">
        <v>24</v>
      </c>
      <c r="H23" s="174">
        <v>27962000000</v>
      </c>
      <c r="I23" s="184">
        <v>0</v>
      </c>
      <c r="J23" s="184">
        <v>0</v>
      </c>
      <c r="K23" s="175">
        <v>27962000000</v>
      </c>
      <c r="L23" s="176">
        <v>27962000000</v>
      </c>
      <c r="M23" s="176">
        <v>0</v>
      </c>
      <c r="N23" s="176">
        <v>27962000000</v>
      </c>
      <c r="O23" s="176">
        <v>0</v>
      </c>
      <c r="P23" s="176" t="e">
        <f>VLOOKUP(E23,#REF!,#REF!-2,FALSE)*1000000</f>
        <v>#REF!</v>
      </c>
      <c r="Q23" s="185" t="s">
        <v>25</v>
      </c>
      <c r="R23" s="177" t="s">
        <v>492</v>
      </c>
      <c r="S23" s="177"/>
      <c r="T23" s="178">
        <v>0</v>
      </c>
      <c r="U23" s="179">
        <f t="shared" si="2"/>
        <v>0</v>
      </c>
      <c r="V23" s="180" t="s">
        <v>26</v>
      </c>
      <c r="W23" s="186"/>
      <c r="X23" s="150"/>
      <c r="Y23" s="150"/>
      <c r="Z23" s="150"/>
      <c r="AA23" s="150"/>
    </row>
    <row r="24" spans="1:27" ht="102" customHeight="1">
      <c r="A24" s="169">
        <v>113</v>
      </c>
      <c r="B24" s="178" t="s">
        <v>39</v>
      </c>
      <c r="C24" s="169">
        <v>2219</v>
      </c>
      <c r="D24" s="183">
        <v>45756</v>
      </c>
      <c r="E24" s="172">
        <v>7998076</v>
      </c>
      <c r="F24" s="191">
        <v>14000000000</v>
      </c>
      <c r="G24" s="169" t="s">
        <v>24</v>
      </c>
      <c r="H24" s="174">
        <v>2000000000</v>
      </c>
      <c r="I24" s="184">
        <v>0</v>
      </c>
      <c r="J24" s="184">
        <v>1500000000</v>
      </c>
      <c r="K24" s="184">
        <v>500000000</v>
      </c>
      <c r="L24" s="176">
        <v>1604974000</v>
      </c>
      <c r="M24" s="176">
        <v>1500000000</v>
      </c>
      <c r="N24" s="176">
        <v>104974000</v>
      </c>
      <c r="O24" s="176">
        <v>395026000.00000006</v>
      </c>
      <c r="P24" s="176" t="e">
        <f>VLOOKUP(E24,#REF!,#REF!-2,FALSE)*1000000</f>
        <v>#REF!</v>
      </c>
      <c r="Q24" s="185" t="s">
        <v>25</v>
      </c>
      <c r="R24" s="177" t="s">
        <v>463</v>
      </c>
      <c r="S24" s="177" t="s">
        <v>40</v>
      </c>
      <c r="T24" s="186">
        <v>395026000</v>
      </c>
      <c r="U24" s="179">
        <f t="shared" si="2"/>
        <v>0</v>
      </c>
      <c r="V24" s="180" t="s">
        <v>26</v>
      </c>
      <c r="W24" s="178"/>
      <c r="X24" s="150"/>
      <c r="Y24" s="150"/>
      <c r="Z24" s="150"/>
      <c r="AA24" s="150"/>
    </row>
    <row r="25" spans="1:27" ht="64.5" customHeight="1">
      <c r="A25" s="169">
        <v>150</v>
      </c>
      <c r="B25" s="178" t="s">
        <v>41</v>
      </c>
      <c r="C25" s="169">
        <v>2219</v>
      </c>
      <c r="D25" s="183">
        <v>45756</v>
      </c>
      <c r="E25" s="172">
        <v>8027326</v>
      </c>
      <c r="F25" s="191">
        <v>14990000000</v>
      </c>
      <c r="G25" s="169" t="s">
        <v>24</v>
      </c>
      <c r="H25" s="174">
        <v>874921000</v>
      </c>
      <c r="I25" s="184">
        <v>0</v>
      </c>
      <c r="J25" s="184">
        <v>427000000</v>
      </c>
      <c r="K25" s="184">
        <v>447921000.00000006</v>
      </c>
      <c r="L25" s="176">
        <v>817411000</v>
      </c>
      <c r="M25" s="176">
        <v>369490000</v>
      </c>
      <c r="N25" s="176">
        <v>447921000</v>
      </c>
      <c r="O25" s="176">
        <v>57509999.999999993</v>
      </c>
      <c r="P25" s="176" t="e">
        <f>VLOOKUP(E25,#REF!,#REF!-2,FALSE)*1000000</f>
        <v>#REF!</v>
      </c>
      <c r="Q25" s="185" t="s">
        <v>25</v>
      </c>
      <c r="R25" s="177" t="s">
        <v>463</v>
      </c>
      <c r="S25" s="177" t="s">
        <v>42</v>
      </c>
      <c r="T25" s="178">
        <v>0</v>
      </c>
      <c r="U25" s="179">
        <f t="shared" si="2"/>
        <v>57509999.999999993</v>
      </c>
      <c r="V25" s="180" t="s">
        <v>26</v>
      </c>
      <c r="W25" s="186"/>
      <c r="X25" s="150"/>
      <c r="Y25" s="150"/>
      <c r="Z25" s="150"/>
      <c r="AA25" s="150"/>
    </row>
    <row r="26" spans="1:27" ht="64.5" customHeight="1">
      <c r="A26" s="169">
        <v>151</v>
      </c>
      <c r="B26" s="178" t="s">
        <v>43</v>
      </c>
      <c r="C26" s="169">
        <v>2219</v>
      </c>
      <c r="D26" s="183">
        <v>45756</v>
      </c>
      <c r="E26" s="172">
        <v>8027327</v>
      </c>
      <c r="F26" s="191">
        <v>12218402000</v>
      </c>
      <c r="G26" s="169" t="s">
        <v>24</v>
      </c>
      <c r="H26" s="174">
        <v>369504000</v>
      </c>
      <c r="I26" s="184">
        <v>0</v>
      </c>
      <c r="J26" s="184">
        <v>0</v>
      </c>
      <c r="K26" s="184">
        <v>369504000</v>
      </c>
      <c r="L26" s="176">
        <v>369504000</v>
      </c>
      <c r="M26" s="176">
        <v>0</v>
      </c>
      <c r="N26" s="176">
        <v>369504000</v>
      </c>
      <c r="O26" s="176">
        <v>0</v>
      </c>
      <c r="P26" s="176" t="e">
        <f>VLOOKUP(E26,#REF!,#REF!-2,FALSE)*1000000</f>
        <v>#REF!</v>
      </c>
      <c r="Q26" s="185" t="s">
        <v>25</v>
      </c>
      <c r="R26" s="177" t="s">
        <v>463</v>
      </c>
      <c r="S26" s="177"/>
      <c r="T26" s="178"/>
      <c r="U26" s="179">
        <f t="shared" si="2"/>
        <v>0</v>
      </c>
      <c r="V26" s="180" t="s">
        <v>26</v>
      </c>
      <c r="W26" s="186"/>
      <c r="X26" s="150"/>
      <c r="Y26" s="150"/>
      <c r="Z26" s="150"/>
      <c r="AA26" s="150"/>
    </row>
    <row r="27" spans="1:27" ht="64.5" customHeight="1">
      <c r="A27" s="169">
        <v>164</v>
      </c>
      <c r="B27" s="178" t="s">
        <v>44</v>
      </c>
      <c r="C27" s="169">
        <v>2219</v>
      </c>
      <c r="D27" s="183">
        <v>45756</v>
      </c>
      <c r="E27" s="172">
        <v>8036266</v>
      </c>
      <c r="F27" s="191">
        <v>1700000000</v>
      </c>
      <c r="G27" s="169" t="s">
        <v>24</v>
      </c>
      <c r="H27" s="174">
        <v>756975399.99999988</v>
      </c>
      <c r="I27" s="184">
        <v>0</v>
      </c>
      <c r="J27" s="184">
        <v>721512400</v>
      </c>
      <c r="K27" s="184">
        <v>35462999.999999963</v>
      </c>
      <c r="L27" s="176">
        <v>748029400</v>
      </c>
      <c r="M27" s="176">
        <v>721512400</v>
      </c>
      <c r="N27" s="176">
        <v>26517000.000000052</v>
      </c>
      <c r="O27" s="176">
        <v>8945999.9999999125</v>
      </c>
      <c r="P27" s="176" t="e">
        <f>VLOOKUP(E27,#REF!,#REF!-2,FALSE)*1000000</f>
        <v>#REF!</v>
      </c>
      <c r="Q27" s="185" t="s">
        <v>25</v>
      </c>
      <c r="R27" s="177" t="s">
        <v>463</v>
      </c>
      <c r="S27" s="177" t="s">
        <v>42</v>
      </c>
      <c r="T27" s="178">
        <v>0</v>
      </c>
      <c r="U27" s="179">
        <f t="shared" si="2"/>
        <v>8945999.9999999125</v>
      </c>
      <c r="V27" s="180" t="s">
        <v>26</v>
      </c>
      <c r="W27" s="186"/>
      <c r="X27" s="150"/>
      <c r="Y27" s="150"/>
      <c r="Z27" s="150"/>
      <c r="AA27" s="150"/>
    </row>
    <row r="28" spans="1:27" ht="64.5" customHeight="1">
      <c r="A28" s="169">
        <v>165</v>
      </c>
      <c r="B28" s="178" t="s">
        <v>45</v>
      </c>
      <c r="C28" s="169">
        <v>2219</v>
      </c>
      <c r="D28" s="183">
        <v>45756</v>
      </c>
      <c r="E28" s="172">
        <v>8036279</v>
      </c>
      <c r="F28" s="191">
        <v>7350000000</v>
      </c>
      <c r="G28" s="169" t="s">
        <v>24</v>
      </c>
      <c r="H28" s="174">
        <v>476000000</v>
      </c>
      <c r="I28" s="184">
        <v>0</v>
      </c>
      <c r="J28" s="184">
        <v>300000000</v>
      </c>
      <c r="K28" s="184">
        <v>176000000</v>
      </c>
      <c r="L28" s="176">
        <v>475208000</v>
      </c>
      <c r="M28" s="176">
        <v>300000000</v>
      </c>
      <c r="N28" s="176">
        <v>175208000.00000003</v>
      </c>
      <c r="O28" s="176">
        <v>791999.99999997322</v>
      </c>
      <c r="P28" s="176" t="e">
        <f>VLOOKUP(E28,#REF!,#REF!-2,FALSE)*1000000</f>
        <v>#REF!</v>
      </c>
      <c r="Q28" s="185" t="s">
        <v>25</v>
      </c>
      <c r="R28" s="177" t="s">
        <v>463</v>
      </c>
      <c r="S28" s="177" t="s">
        <v>42</v>
      </c>
      <c r="T28" s="178">
        <v>0</v>
      </c>
      <c r="U28" s="179">
        <f t="shared" si="2"/>
        <v>791999.99999997322</v>
      </c>
      <c r="V28" s="180" t="s">
        <v>26</v>
      </c>
      <c r="W28" s="186"/>
      <c r="X28" s="150"/>
      <c r="Y28" s="150"/>
      <c r="Z28" s="150"/>
      <c r="AA28" s="150"/>
    </row>
    <row r="29" spans="1:27" ht="64.5" customHeight="1">
      <c r="A29" s="169">
        <v>166</v>
      </c>
      <c r="B29" s="178" t="s">
        <v>46</v>
      </c>
      <c r="C29" s="169">
        <v>2219</v>
      </c>
      <c r="D29" s="183">
        <v>45756</v>
      </c>
      <c r="E29" s="172">
        <v>8036848</v>
      </c>
      <c r="F29" s="191">
        <v>5240000000</v>
      </c>
      <c r="G29" s="169" t="s">
        <v>24</v>
      </c>
      <c r="H29" s="174">
        <v>360000000</v>
      </c>
      <c r="I29" s="184">
        <v>0</v>
      </c>
      <c r="J29" s="184">
        <v>250000000</v>
      </c>
      <c r="K29" s="184">
        <v>110000000.00000003</v>
      </c>
      <c r="L29" s="176">
        <v>342294000</v>
      </c>
      <c r="M29" s="176">
        <v>250000000</v>
      </c>
      <c r="N29" s="176">
        <v>92294000</v>
      </c>
      <c r="O29" s="176">
        <v>17706000.000000019</v>
      </c>
      <c r="P29" s="176" t="e">
        <f>VLOOKUP(E29,#REF!,#REF!-2,FALSE)*1000000</f>
        <v>#REF!</v>
      </c>
      <c r="Q29" s="185" t="s">
        <v>25</v>
      </c>
      <c r="R29" s="177" t="s">
        <v>463</v>
      </c>
      <c r="S29" s="177" t="s">
        <v>42</v>
      </c>
      <c r="T29" s="178">
        <v>0</v>
      </c>
      <c r="U29" s="179">
        <f t="shared" si="2"/>
        <v>17706000.000000019</v>
      </c>
      <c r="V29" s="180" t="s">
        <v>26</v>
      </c>
      <c r="W29" s="186"/>
      <c r="X29" s="150"/>
      <c r="Y29" s="150"/>
      <c r="Z29" s="150"/>
      <c r="AA29" s="150"/>
    </row>
    <row r="30" spans="1:27" ht="64.5" customHeight="1">
      <c r="A30" s="169">
        <v>170</v>
      </c>
      <c r="B30" s="178" t="s">
        <v>47</v>
      </c>
      <c r="C30" s="169">
        <v>2219</v>
      </c>
      <c r="D30" s="183">
        <v>45756</v>
      </c>
      <c r="E30" s="172">
        <v>8038332</v>
      </c>
      <c r="F30" s="191">
        <v>1150000000</v>
      </c>
      <c r="G30" s="169" t="s">
        <v>24</v>
      </c>
      <c r="H30" s="174">
        <v>64548000</v>
      </c>
      <c r="I30" s="184">
        <v>0</v>
      </c>
      <c r="J30" s="184">
        <v>0</v>
      </c>
      <c r="K30" s="184">
        <v>64548000</v>
      </c>
      <c r="L30" s="176">
        <v>58117000</v>
      </c>
      <c r="M30" s="176">
        <v>0</v>
      </c>
      <c r="N30" s="176">
        <v>58117000</v>
      </c>
      <c r="O30" s="176">
        <v>6431000.0000000047</v>
      </c>
      <c r="P30" s="176" t="e">
        <f>VLOOKUP(E30,#REF!,#REF!-2,FALSE)*1000000</f>
        <v>#REF!</v>
      </c>
      <c r="Q30" s="185" t="s">
        <v>25</v>
      </c>
      <c r="R30" s="177" t="s">
        <v>463</v>
      </c>
      <c r="S30" s="177" t="s">
        <v>42</v>
      </c>
      <c r="T30" s="178">
        <v>0</v>
      </c>
      <c r="U30" s="179">
        <f t="shared" si="2"/>
        <v>6431000.0000000047</v>
      </c>
      <c r="V30" s="180" t="s">
        <v>26</v>
      </c>
      <c r="W30" s="186"/>
      <c r="X30" s="150"/>
      <c r="Y30" s="150"/>
      <c r="Z30" s="150"/>
      <c r="AA30" s="150"/>
    </row>
    <row r="31" spans="1:27" ht="64.5" customHeight="1">
      <c r="A31" s="169">
        <v>184</v>
      </c>
      <c r="B31" s="178" t="s">
        <v>48</v>
      </c>
      <c r="C31" s="169">
        <v>2219</v>
      </c>
      <c r="D31" s="183">
        <v>45756</v>
      </c>
      <c r="E31" s="172">
        <v>8052353</v>
      </c>
      <c r="F31" s="191">
        <v>480000000</v>
      </c>
      <c r="G31" s="169" t="s">
        <v>24</v>
      </c>
      <c r="H31" s="174">
        <v>56115000</v>
      </c>
      <c r="I31" s="184">
        <v>0</v>
      </c>
      <c r="J31" s="184">
        <v>0</v>
      </c>
      <c r="K31" s="184">
        <v>56115000</v>
      </c>
      <c r="L31" s="176">
        <v>53774000</v>
      </c>
      <c r="M31" s="176">
        <v>0</v>
      </c>
      <c r="N31" s="176">
        <v>53774000</v>
      </c>
      <c r="O31" s="176">
        <v>2341000.0000000009</v>
      </c>
      <c r="P31" s="176" t="e">
        <f>VLOOKUP(E31,#REF!,#REF!-2,FALSE)*1000000</f>
        <v>#REF!</v>
      </c>
      <c r="Q31" s="185" t="s">
        <v>25</v>
      </c>
      <c r="R31" s="177" t="s">
        <v>463</v>
      </c>
      <c r="S31" s="177" t="s">
        <v>42</v>
      </c>
      <c r="T31" s="178">
        <v>0</v>
      </c>
      <c r="U31" s="179">
        <f t="shared" si="2"/>
        <v>2341000.0000000009</v>
      </c>
      <c r="V31" s="180" t="s">
        <v>26</v>
      </c>
      <c r="W31" s="186"/>
      <c r="X31" s="150"/>
      <c r="Y31" s="150"/>
      <c r="Z31" s="150"/>
      <c r="AA31" s="150"/>
    </row>
    <row r="32" spans="1:27" ht="64.5" customHeight="1">
      <c r="A32" s="169">
        <v>191</v>
      </c>
      <c r="B32" s="178" t="s">
        <v>49</v>
      </c>
      <c r="C32" s="169">
        <v>2219</v>
      </c>
      <c r="D32" s="183">
        <v>45756</v>
      </c>
      <c r="E32" s="172">
        <v>8056435</v>
      </c>
      <c r="F32" s="191">
        <v>5000000000</v>
      </c>
      <c r="G32" s="169" t="s">
        <v>24</v>
      </c>
      <c r="H32" s="174">
        <v>332730000</v>
      </c>
      <c r="I32" s="184">
        <v>0</v>
      </c>
      <c r="J32" s="184">
        <v>0</v>
      </c>
      <c r="K32" s="184">
        <v>332730000</v>
      </c>
      <c r="L32" s="176">
        <v>332730000</v>
      </c>
      <c r="M32" s="176">
        <v>0</v>
      </c>
      <c r="N32" s="176">
        <v>332730000</v>
      </c>
      <c r="O32" s="176">
        <v>0</v>
      </c>
      <c r="P32" s="176" t="e">
        <f>VLOOKUP(E32,#REF!,#REF!-2,FALSE)*1000000</f>
        <v>#REF!</v>
      </c>
      <c r="Q32" s="185" t="s">
        <v>25</v>
      </c>
      <c r="R32" s="177" t="s">
        <v>463</v>
      </c>
      <c r="S32" s="177"/>
      <c r="T32" s="178">
        <v>0</v>
      </c>
      <c r="U32" s="179">
        <f t="shared" si="2"/>
        <v>0</v>
      </c>
      <c r="V32" s="180" t="s">
        <v>26</v>
      </c>
      <c r="W32" s="186"/>
      <c r="X32" s="150"/>
      <c r="Y32" s="150"/>
      <c r="Z32" s="150"/>
      <c r="AA32" s="150"/>
    </row>
    <row r="33" spans="1:27" ht="95.25" customHeight="1">
      <c r="A33" s="169">
        <v>263</v>
      </c>
      <c r="B33" s="178" t="s">
        <v>50</v>
      </c>
      <c r="C33" s="169">
        <v>2219</v>
      </c>
      <c r="D33" s="183">
        <v>45756</v>
      </c>
      <c r="E33" s="172">
        <v>8090434</v>
      </c>
      <c r="F33" s="191">
        <v>10000000000</v>
      </c>
      <c r="G33" s="169" t="s">
        <v>24</v>
      </c>
      <c r="H33" s="174">
        <v>3354017000</v>
      </c>
      <c r="I33" s="184">
        <v>0</v>
      </c>
      <c r="J33" s="184">
        <v>1629539999.9999998</v>
      </c>
      <c r="K33" s="184">
        <v>1724477000</v>
      </c>
      <c r="L33" s="176">
        <v>3005010000</v>
      </c>
      <c r="M33" s="176">
        <v>1629540000</v>
      </c>
      <c r="N33" s="176">
        <v>1375470000</v>
      </c>
      <c r="O33" s="176">
        <v>349006999.99999958</v>
      </c>
      <c r="P33" s="176" t="e">
        <f>VLOOKUP(E33,#REF!,#REF!-2,FALSE)*1000000</f>
        <v>#REF!</v>
      </c>
      <c r="Q33" s="185" t="s">
        <v>25</v>
      </c>
      <c r="R33" s="177" t="s">
        <v>463</v>
      </c>
      <c r="S33" s="177" t="s">
        <v>51</v>
      </c>
      <c r="T33" s="186">
        <v>39000000</v>
      </c>
      <c r="U33" s="179">
        <f t="shared" si="2"/>
        <v>310006999.99999958</v>
      </c>
      <c r="V33" s="180" t="s">
        <v>26</v>
      </c>
      <c r="W33" s="178"/>
      <c r="X33" s="150"/>
      <c r="Y33" s="150"/>
      <c r="Z33" s="150"/>
      <c r="AA33" s="150"/>
    </row>
    <row r="34" spans="1:27" ht="64.5" customHeight="1">
      <c r="A34" s="169">
        <v>284</v>
      </c>
      <c r="B34" s="178" t="s">
        <v>52</v>
      </c>
      <c r="C34" s="169">
        <v>2219</v>
      </c>
      <c r="D34" s="183">
        <v>45756</v>
      </c>
      <c r="E34" s="172">
        <v>8098420</v>
      </c>
      <c r="F34" s="191">
        <v>35500000000</v>
      </c>
      <c r="G34" s="169" t="s">
        <v>24</v>
      </c>
      <c r="H34" s="174">
        <v>926000000</v>
      </c>
      <c r="I34" s="184">
        <v>0</v>
      </c>
      <c r="J34" s="184">
        <v>0</v>
      </c>
      <c r="K34" s="184">
        <v>926000000</v>
      </c>
      <c r="L34" s="176">
        <v>926000000</v>
      </c>
      <c r="M34" s="176">
        <v>0</v>
      </c>
      <c r="N34" s="176">
        <v>926000000</v>
      </c>
      <c r="O34" s="176">
        <v>0</v>
      </c>
      <c r="P34" s="176" t="e">
        <f>VLOOKUP(E34,#REF!,#REF!-2,FALSE)*1000000</f>
        <v>#REF!</v>
      </c>
      <c r="Q34" s="185" t="s">
        <v>25</v>
      </c>
      <c r="R34" s="177" t="s">
        <v>463</v>
      </c>
      <c r="S34" s="177"/>
      <c r="T34" s="178">
        <v>0</v>
      </c>
      <c r="U34" s="179">
        <f t="shared" si="2"/>
        <v>0</v>
      </c>
      <c r="V34" s="180" t="s">
        <v>26</v>
      </c>
      <c r="W34" s="186"/>
      <c r="X34" s="150"/>
      <c r="Y34" s="150"/>
      <c r="Z34" s="150"/>
      <c r="AA34" s="150"/>
    </row>
    <row r="35" spans="1:27" ht="64.5" customHeight="1">
      <c r="A35" s="169">
        <v>285</v>
      </c>
      <c r="B35" s="178" t="s">
        <v>53</v>
      </c>
      <c r="C35" s="169">
        <v>2219</v>
      </c>
      <c r="D35" s="183">
        <v>45756</v>
      </c>
      <c r="E35" s="172">
        <v>8098686</v>
      </c>
      <c r="F35" s="191">
        <v>50000000000</v>
      </c>
      <c r="G35" s="169" t="s">
        <v>24</v>
      </c>
      <c r="H35" s="174">
        <v>38259000000</v>
      </c>
      <c r="I35" s="184">
        <v>0</v>
      </c>
      <c r="J35" s="184">
        <v>13759000000</v>
      </c>
      <c r="K35" s="175">
        <v>24500000000</v>
      </c>
      <c r="L35" s="176">
        <v>38259000000</v>
      </c>
      <c r="M35" s="176">
        <v>13759000000</v>
      </c>
      <c r="N35" s="176">
        <v>24500000000</v>
      </c>
      <c r="O35" s="176">
        <v>0</v>
      </c>
      <c r="P35" s="176" t="e">
        <f>VLOOKUP(E35,#REF!,#REF!-2,FALSE)*1000000</f>
        <v>#REF!</v>
      </c>
      <c r="Q35" s="185" t="s">
        <v>25</v>
      </c>
      <c r="R35" s="177" t="s">
        <v>463</v>
      </c>
      <c r="S35" s="177"/>
      <c r="T35" s="178">
        <v>0</v>
      </c>
      <c r="U35" s="179">
        <f t="shared" si="2"/>
        <v>0</v>
      </c>
      <c r="V35" s="180" t="s">
        <v>26</v>
      </c>
      <c r="W35" s="186"/>
      <c r="X35" s="150"/>
      <c r="Y35" s="150"/>
      <c r="Z35" s="150"/>
      <c r="AA35" s="150"/>
    </row>
    <row r="36" spans="1:27" ht="64.5" customHeight="1">
      <c r="A36" s="169">
        <v>300</v>
      </c>
      <c r="B36" s="178" t="s">
        <v>54</v>
      </c>
      <c r="C36" s="169">
        <v>2219</v>
      </c>
      <c r="D36" s="183">
        <v>45756</v>
      </c>
      <c r="E36" s="172">
        <v>8105341</v>
      </c>
      <c r="F36" s="191">
        <v>3353056000</v>
      </c>
      <c r="G36" s="169" t="s">
        <v>24</v>
      </c>
      <c r="H36" s="174">
        <v>575340999.99999988</v>
      </c>
      <c r="I36" s="184">
        <v>0</v>
      </c>
      <c r="J36" s="184">
        <v>125340999.9999999</v>
      </c>
      <c r="K36" s="184">
        <v>450000000</v>
      </c>
      <c r="L36" s="176">
        <v>575341000</v>
      </c>
      <c r="M36" s="176">
        <v>125341000</v>
      </c>
      <c r="N36" s="176">
        <v>450000000</v>
      </c>
      <c r="O36" s="176">
        <v>0</v>
      </c>
      <c r="P36" s="176" t="e">
        <f>VLOOKUP(E36,#REF!,#REF!-2,FALSE)*1000000</f>
        <v>#REF!</v>
      </c>
      <c r="Q36" s="185" t="s">
        <v>25</v>
      </c>
      <c r="R36" s="177" t="s">
        <v>463</v>
      </c>
      <c r="S36" s="177"/>
      <c r="T36" s="178">
        <v>0</v>
      </c>
      <c r="U36" s="179">
        <f t="shared" si="2"/>
        <v>0</v>
      </c>
      <c r="V36" s="180" t="s">
        <v>26</v>
      </c>
      <c r="W36" s="186"/>
      <c r="X36" s="150"/>
      <c r="Y36" s="150"/>
      <c r="Z36" s="150"/>
      <c r="AA36" s="150"/>
    </row>
    <row r="37" spans="1:27" s="256" customFormat="1" ht="64.5" customHeight="1">
      <c r="A37" s="238">
        <v>307</v>
      </c>
      <c r="B37" s="247" t="s">
        <v>55</v>
      </c>
      <c r="C37" s="238">
        <v>2219</v>
      </c>
      <c r="D37" s="250">
        <v>45756</v>
      </c>
      <c r="E37" s="241">
        <v>8106820</v>
      </c>
      <c r="F37" s="254">
        <v>9000000000</v>
      </c>
      <c r="G37" s="238" t="s">
        <v>24</v>
      </c>
      <c r="H37" s="243">
        <v>5700002000</v>
      </c>
      <c r="I37" s="251">
        <v>0</v>
      </c>
      <c r="J37" s="251">
        <v>184371999.99999985</v>
      </c>
      <c r="K37" s="251">
        <v>5515630000</v>
      </c>
      <c r="L37" s="245">
        <v>5700000000</v>
      </c>
      <c r="M37" s="245">
        <v>184000000</v>
      </c>
      <c r="N37" s="245">
        <v>5516000000</v>
      </c>
      <c r="O37" s="245">
        <v>2000.0000004074536</v>
      </c>
      <c r="P37" s="176" t="e">
        <f>VLOOKUP(E37,#REF!,#REF!-2,FALSE)*1000000</f>
        <v>#REF!</v>
      </c>
      <c r="Q37" s="252" t="s">
        <v>25</v>
      </c>
      <c r="R37" s="246" t="s">
        <v>463</v>
      </c>
      <c r="S37" s="246"/>
      <c r="T37" s="253">
        <v>0</v>
      </c>
      <c r="U37" s="248">
        <f t="shared" si="2"/>
        <v>2000.0000004074536</v>
      </c>
      <c r="V37" s="249" t="s">
        <v>26</v>
      </c>
      <c r="W37" s="253"/>
      <c r="X37" s="237"/>
      <c r="Y37" s="237"/>
      <c r="Z37" s="237"/>
      <c r="AA37" s="237"/>
    </row>
    <row r="38" spans="1:27" s="256" customFormat="1" ht="64.5" customHeight="1">
      <c r="A38" s="238">
        <v>315</v>
      </c>
      <c r="B38" s="247" t="s">
        <v>56</v>
      </c>
      <c r="C38" s="238">
        <v>2219</v>
      </c>
      <c r="D38" s="250">
        <v>45756</v>
      </c>
      <c r="E38" s="241">
        <v>8109225</v>
      </c>
      <c r="F38" s="254">
        <v>9659000000</v>
      </c>
      <c r="G38" s="238" t="s">
        <v>24</v>
      </c>
      <c r="H38" s="243">
        <v>3311714189.9999995</v>
      </c>
      <c r="I38" s="251">
        <v>0</v>
      </c>
      <c r="J38" s="251">
        <v>1311714190</v>
      </c>
      <c r="K38" s="251">
        <v>2000000000</v>
      </c>
      <c r="L38" s="245">
        <v>3311697422.9999995</v>
      </c>
      <c r="M38" s="245">
        <v>1311714000</v>
      </c>
      <c r="N38" s="245">
        <v>1999983423</v>
      </c>
      <c r="O38" s="245">
        <v>16767.000000072585</v>
      </c>
      <c r="P38" s="176" t="e">
        <f>VLOOKUP(E38,#REF!,#REF!-2,FALSE)*1000000</f>
        <v>#REF!</v>
      </c>
      <c r="Q38" s="252" t="s">
        <v>25</v>
      </c>
      <c r="R38" s="246" t="s">
        <v>463</v>
      </c>
      <c r="S38" s="246" t="s">
        <v>57</v>
      </c>
      <c r="T38" s="253">
        <f>16767-190</f>
        <v>16577</v>
      </c>
      <c r="U38" s="248">
        <f t="shared" si="2"/>
        <v>190.00000007258495</v>
      </c>
      <c r="V38" s="249" t="s">
        <v>26</v>
      </c>
      <c r="W38" s="253">
        <v>190</v>
      </c>
      <c r="X38" s="237"/>
      <c r="Y38" s="237"/>
      <c r="Z38" s="237"/>
      <c r="AA38" s="237"/>
    </row>
    <row r="39" spans="1:27" ht="64.5" customHeight="1">
      <c r="A39" s="169">
        <v>318</v>
      </c>
      <c r="B39" s="178" t="s">
        <v>58</v>
      </c>
      <c r="C39" s="169">
        <v>2219</v>
      </c>
      <c r="D39" s="183">
        <v>45756</v>
      </c>
      <c r="E39" s="172">
        <v>8109228</v>
      </c>
      <c r="F39" s="191">
        <v>9500000000</v>
      </c>
      <c r="G39" s="169" t="s">
        <v>24</v>
      </c>
      <c r="H39" s="174">
        <v>4541000000</v>
      </c>
      <c r="I39" s="184">
        <v>0</v>
      </c>
      <c r="J39" s="184">
        <v>41000000</v>
      </c>
      <c r="K39" s="184">
        <v>4500000000</v>
      </c>
      <c r="L39" s="176">
        <v>4541000000</v>
      </c>
      <c r="M39" s="176">
        <v>41000000</v>
      </c>
      <c r="N39" s="176">
        <v>4500000000</v>
      </c>
      <c r="O39" s="176">
        <v>0</v>
      </c>
      <c r="P39" s="176" t="e">
        <f>VLOOKUP(E39,#REF!,#REF!-2,FALSE)*1000000</f>
        <v>#REF!</v>
      </c>
      <c r="Q39" s="185" t="s">
        <v>25</v>
      </c>
      <c r="R39" s="177" t="s">
        <v>463</v>
      </c>
      <c r="S39" s="177"/>
      <c r="T39" s="178">
        <v>0</v>
      </c>
      <c r="U39" s="179">
        <f t="shared" si="2"/>
        <v>0</v>
      </c>
      <c r="V39" s="180" t="s">
        <v>26</v>
      </c>
      <c r="W39" s="186"/>
      <c r="X39" s="150"/>
      <c r="Y39" s="150"/>
      <c r="Z39" s="150"/>
      <c r="AA39" s="150"/>
    </row>
    <row r="40" spans="1:27" ht="87" customHeight="1">
      <c r="A40" s="169">
        <v>373</v>
      </c>
      <c r="B40" s="178" t="s">
        <v>59</v>
      </c>
      <c r="C40" s="169">
        <v>2219</v>
      </c>
      <c r="D40" s="183">
        <v>45756</v>
      </c>
      <c r="E40" s="172">
        <v>8157679</v>
      </c>
      <c r="F40" s="193">
        <v>900000000</v>
      </c>
      <c r="G40" s="169" t="s">
        <v>24</v>
      </c>
      <c r="H40" s="174">
        <v>800000000</v>
      </c>
      <c r="I40" s="184">
        <v>0</v>
      </c>
      <c r="J40" s="184">
        <v>0</v>
      </c>
      <c r="K40" s="184">
        <v>800000000</v>
      </c>
      <c r="L40" s="176">
        <v>759000000</v>
      </c>
      <c r="M40" s="176">
        <v>0</v>
      </c>
      <c r="N40" s="176">
        <v>759000000</v>
      </c>
      <c r="O40" s="176">
        <v>41000000</v>
      </c>
      <c r="P40" s="176" t="e">
        <f>VLOOKUP(E40,#REF!,#REF!-2,FALSE)*1000000</f>
        <v>#REF!</v>
      </c>
      <c r="Q40" s="185" t="s">
        <v>25</v>
      </c>
      <c r="R40" s="177" t="s">
        <v>463</v>
      </c>
      <c r="S40" s="177" t="s">
        <v>60</v>
      </c>
      <c r="T40" s="186">
        <v>5643000</v>
      </c>
      <c r="U40" s="179">
        <f t="shared" si="2"/>
        <v>35357000</v>
      </c>
      <c r="V40" s="180" t="s">
        <v>26</v>
      </c>
      <c r="W40" s="186"/>
      <c r="X40" s="150"/>
      <c r="Y40" s="150"/>
      <c r="Z40" s="150"/>
      <c r="AA40" s="150"/>
    </row>
    <row r="41" spans="1:27" ht="64.5" customHeight="1">
      <c r="A41" s="169">
        <v>391</v>
      </c>
      <c r="B41" s="178" t="s">
        <v>61</v>
      </c>
      <c r="C41" s="169">
        <v>2219</v>
      </c>
      <c r="D41" s="183">
        <v>45756</v>
      </c>
      <c r="E41" s="192">
        <v>8161112</v>
      </c>
      <c r="F41" s="191">
        <v>25900000000</v>
      </c>
      <c r="G41" s="169" t="s">
        <v>24</v>
      </c>
      <c r="H41" s="174">
        <v>2000000000</v>
      </c>
      <c r="I41" s="184">
        <v>0</v>
      </c>
      <c r="J41" s="184">
        <v>0</v>
      </c>
      <c r="K41" s="184">
        <v>2000000000</v>
      </c>
      <c r="L41" s="176">
        <v>2000000000</v>
      </c>
      <c r="M41" s="176">
        <v>0</v>
      </c>
      <c r="N41" s="176">
        <v>2000000000</v>
      </c>
      <c r="O41" s="176">
        <v>0</v>
      </c>
      <c r="P41" s="176" t="e">
        <f>VLOOKUP(E41,#REF!,#REF!-2,FALSE)*1000000</f>
        <v>#REF!</v>
      </c>
      <c r="Q41" s="185" t="s">
        <v>25</v>
      </c>
      <c r="R41" s="177" t="s">
        <v>463</v>
      </c>
      <c r="S41" s="177"/>
      <c r="T41" s="178">
        <v>0</v>
      </c>
      <c r="U41" s="179">
        <f t="shared" si="2"/>
        <v>0</v>
      </c>
      <c r="V41" s="180" t="s">
        <v>26</v>
      </c>
      <c r="W41" s="186"/>
      <c r="X41" s="150"/>
      <c r="Y41" s="150"/>
      <c r="Z41" s="150"/>
      <c r="AA41" s="150"/>
    </row>
    <row r="42" spans="1:27" ht="64.5" customHeight="1">
      <c r="A42" s="169">
        <v>392</v>
      </c>
      <c r="B42" s="178" t="s">
        <v>62</v>
      </c>
      <c r="C42" s="169">
        <v>2219</v>
      </c>
      <c r="D42" s="183">
        <v>45756</v>
      </c>
      <c r="E42" s="192">
        <v>8161113</v>
      </c>
      <c r="F42" s="191">
        <v>12600000000</v>
      </c>
      <c r="G42" s="169" t="s">
        <v>24</v>
      </c>
      <c r="H42" s="174">
        <v>1000000000</v>
      </c>
      <c r="I42" s="184">
        <v>0</v>
      </c>
      <c r="J42" s="184">
        <v>0</v>
      </c>
      <c r="K42" s="184">
        <v>1000000000</v>
      </c>
      <c r="L42" s="176">
        <v>1000000000</v>
      </c>
      <c r="M42" s="176">
        <v>0</v>
      </c>
      <c r="N42" s="176">
        <v>1000000000</v>
      </c>
      <c r="O42" s="176">
        <v>0</v>
      </c>
      <c r="P42" s="176" t="e">
        <f>VLOOKUP(E42,#REF!,#REF!-2,FALSE)*1000000</f>
        <v>#REF!</v>
      </c>
      <c r="Q42" s="185" t="s">
        <v>25</v>
      </c>
      <c r="R42" s="177" t="s">
        <v>463</v>
      </c>
      <c r="S42" s="177"/>
      <c r="T42" s="178">
        <v>0</v>
      </c>
      <c r="U42" s="179">
        <f t="shared" si="2"/>
        <v>0</v>
      </c>
      <c r="V42" s="180" t="s">
        <v>26</v>
      </c>
      <c r="W42" s="178"/>
      <c r="X42" s="150"/>
      <c r="Y42" s="150"/>
      <c r="Z42" s="150"/>
      <c r="AA42" s="150"/>
    </row>
    <row r="43" spans="1:27" ht="64.5" customHeight="1">
      <c r="A43" s="169">
        <v>1</v>
      </c>
      <c r="B43" s="178" t="s">
        <v>63</v>
      </c>
      <c r="C43" s="194"/>
      <c r="D43" s="194"/>
      <c r="E43" s="185">
        <v>7446781</v>
      </c>
      <c r="F43" s="195">
        <v>0</v>
      </c>
      <c r="G43" s="194"/>
      <c r="H43" s="174">
        <v>5000000000</v>
      </c>
      <c r="I43" s="194">
        <v>0</v>
      </c>
      <c r="J43" s="194">
        <v>0</v>
      </c>
      <c r="K43" s="194">
        <v>5000000000</v>
      </c>
      <c r="L43" s="194">
        <v>5000000000</v>
      </c>
      <c r="M43" s="194">
        <v>0</v>
      </c>
      <c r="N43" s="194">
        <v>5000000000</v>
      </c>
      <c r="O43" s="176">
        <v>0</v>
      </c>
      <c r="P43" s="176" t="e">
        <f>VLOOKUP(E43,#REF!,#REF!-2,FALSE)*1000000</f>
        <v>#REF!</v>
      </c>
      <c r="Q43" s="172" t="s">
        <v>25</v>
      </c>
      <c r="R43" s="177" t="s">
        <v>461</v>
      </c>
      <c r="S43" s="177"/>
      <c r="T43" s="178">
        <v>0</v>
      </c>
      <c r="U43" s="179">
        <f t="shared" si="2"/>
        <v>0</v>
      </c>
      <c r="V43" s="180" t="s">
        <v>26</v>
      </c>
      <c r="W43" s="186"/>
      <c r="X43" s="150"/>
      <c r="Y43" s="150"/>
      <c r="Z43" s="150"/>
      <c r="AA43" s="150"/>
    </row>
    <row r="44" spans="1:27" ht="64.5" customHeight="1">
      <c r="A44" s="169">
        <v>5</v>
      </c>
      <c r="B44" s="178" t="s">
        <v>64</v>
      </c>
      <c r="C44" s="169">
        <v>2219</v>
      </c>
      <c r="D44" s="183">
        <v>45756</v>
      </c>
      <c r="E44" s="172">
        <v>7137650</v>
      </c>
      <c r="F44" s="191">
        <v>129300000000</v>
      </c>
      <c r="G44" s="169" t="s">
        <v>24</v>
      </c>
      <c r="H44" s="174">
        <v>2424000000</v>
      </c>
      <c r="I44" s="184">
        <v>0</v>
      </c>
      <c r="J44" s="184">
        <v>2424000000</v>
      </c>
      <c r="K44" s="184">
        <v>0</v>
      </c>
      <c r="L44" s="176">
        <v>1570496076</v>
      </c>
      <c r="M44" s="176">
        <v>1570496076</v>
      </c>
      <c r="N44" s="176">
        <v>0</v>
      </c>
      <c r="O44" s="176">
        <v>853503924.00000012</v>
      </c>
      <c r="P44" s="176" t="e">
        <f>VLOOKUP(E44,#REF!,#REF!-2,FALSE)*1000000</f>
        <v>#REF!</v>
      </c>
      <c r="Q44" s="185" t="s">
        <v>25</v>
      </c>
      <c r="R44" s="177" t="s">
        <v>461</v>
      </c>
      <c r="S44" s="177" t="s">
        <v>65</v>
      </c>
      <c r="T44" s="186">
        <v>0</v>
      </c>
      <c r="U44" s="179">
        <f t="shared" si="2"/>
        <v>853503924.00000012</v>
      </c>
      <c r="V44" s="180" t="s">
        <v>26</v>
      </c>
      <c r="W44" s="186"/>
      <c r="X44" s="150"/>
      <c r="Y44" s="150"/>
      <c r="Z44" s="150"/>
      <c r="AA44" s="150"/>
    </row>
    <row r="45" spans="1:27" ht="64.5" customHeight="1">
      <c r="A45" s="169">
        <v>10</v>
      </c>
      <c r="B45" s="178" t="s">
        <v>66</v>
      </c>
      <c r="C45" s="169">
        <v>2219</v>
      </c>
      <c r="D45" s="183">
        <v>45756</v>
      </c>
      <c r="E45" s="172">
        <v>7522852</v>
      </c>
      <c r="F45" s="191">
        <v>76000000000</v>
      </c>
      <c r="G45" s="169" t="s">
        <v>24</v>
      </c>
      <c r="H45" s="174">
        <v>1625605000</v>
      </c>
      <c r="I45" s="184">
        <v>0</v>
      </c>
      <c r="J45" s="184">
        <v>1625605000</v>
      </c>
      <c r="K45" s="184">
        <v>0</v>
      </c>
      <c r="L45" s="176">
        <v>1625605000</v>
      </c>
      <c r="M45" s="176">
        <v>1625605000</v>
      </c>
      <c r="N45" s="176">
        <v>0</v>
      </c>
      <c r="O45" s="176">
        <v>0</v>
      </c>
      <c r="P45" s="176" t="e">
        <f>VLOOKUP(E45,#REF!,#REF!-2,FALSE)*1000000</f>
        <v>#REF!</v>
      </c>
      <c r="Q45" s="185" t="s">
        <v>25</v>
      </c>
      <c r="R45" s="177" t="s">
        <v>461</v>
      </c>
      <c r="S45" s="177"/>
      <c r="T45" s="178">
        <v>0</v>
      </c>
      <c r="U45" s="179">
        <f t="shared" si="2"/>
        <v>0</v>
      </c>
      <c r="V45" s="180" t="s">
        <v>26</v>
      </c>
      <c r="W45" s="186"/>
      <c r="X45" s="150"/>
      <c r="Y45" s="150"/>
      <c r="Z45" s="150"/>
      <c r="AA45" s="150"/>
    </row>
    <row r="46" spans="1:27" s="256" customFormat="1" ht="64.5" customHeight="1">
      <c r="A46" s="238">
        <v>12</v>
      </c>
      <c r="B46" s="247" t="s">
        <v>67</v>
      </c>
      <c r="C46" s="238">
        <v>2219</v>
      </c>
      <c r="D46" s="250">
        <v>45756</v>
      </c>
      <c r="E46" s="241">
        <v>7595717</v>
      </c>
      <c r="F46" s="254">
        <v>80000000000</v>
      </c>
      <c r="G46" s="238" t="s">
        <v>24</v>
      </c>
      <c r="H46" s="243">
        <v>8600183169.9999981</v>
      </c>
      <c r="I46" s="251">
        <v>0</v>
      </c>
      <c r="J46" s="251">
        <v>5600183169.9999981</v>
      </c>
      <c r="K46" s="251">
        <v>3000000000</v>
      </c>
      <c r="L46" s="245">
        <v>8600000000</v>
      </c>
      <c r="M46" s="245">
        <v>5600000000</v>
      </c>
      <c r="N46" s="245">
        <v>3000000000</v>
      </c>
      <c r="O46" s="245">
        <v>183169.99999842665</v>
      </c>
      <c r="P46" s="176" t="e">
        <f>VLOOKUP(E46,#REF!,#REF!-2,FALSE)*1000000</f>
        <v>#REF!</v>
      </c>
      <c r="Q46" s="252" t="s">
        <v>25</v>
      </c>
      <c r="R46" s="246" t="s">
        <v>461</v>
      </c>
      <c r="S46" s="246"/>
      <c r="T46" s="253">
        <v>0</v>
      </c>
      <c r="U46" s="248">
        <f t="shared" si="2"/>
        <v>183169.99999842665</v>
      </c>
      <c r="V46" s="249" t="s">
        <v>26</v>
      </c>
      <c r="W46" s="253"/>
      <c r="X46" s="237"/>
      <c r="Y46" s="237"/>
      <c r="Z46" s="237"/>
      <c r="AA46" s="237"/>
    </row>
    <row r="47" spans="1:27" ht="64.5" customHeight="1">
      <c r="A47" s="169">
        <v>15</v>
      </c>
      <c r="B47" s="178" t="s">
        <v>68</v>
      </c>
      <c r="C47" s="169">
        <v>2219</v>
      </c>
      <c r="D47" s="183">
        <v>45756</v>
      </c>
      <c r="E47" s="172">
        <v>7633563</v>
      </c>
      <c r="F47" s="193">
        <v>67170000000</v>
      </c>
      <c r="G47" s="169" t="s">
        <v>24</v>
      </c>
      <c r="H47" s="174">
        <v>500000000</v>
      </c>
      <c r="I47" s="184">
        <v>0</v>
      </c>
      <c r="J47" s="184">
        <v>0</v>
      </c>
      <c r="K47" s="184">
        <v>500000000</v>
      </c>
      <c r="L47" s="176">
        <v>500000000</v>
      </c>
      <c r="M47" s="176">
        <v>0</v>
      </c>
      <c r="N47" s="176">
        <v>500000000</v>
      </c>
      <c r="O47" s="176">
        <v>0</v>
      </c>
      <c r="P47" s="176" t="e">
        <f>VLOOKUP(E47,#REF!,#REF!-2,FALSE)*1000000</f>
        <v>#REF!</v>
      </c>
      <c r="Q47" s="185" t="s">
        <v>25</v>
      </c>
      <c r="R47" s="177" t="s">
        <v>461</v>
      </c>
      <c r="S47" s="177"/>
      <c r="T47" s="178">
        <v>0</v>
      </c>
      <c r="U47" s="179">
        <f t="shared" si="2"/>
        <v>0</v>
      </c>
      <c r="V47" s="180" t="s">
        <v>26</v>
      </c>
      <c r="W47" s="186"/>
      <c r="X47" s="150"/>
      <c r="Y47" s="150"/>
      <c r="Z47" s="150"/>
      <c r="AA47" s="150"/>
    </row>
    <row r="48" spans="1:27" ht="64.5" customHeight="1">
      <c r="A48" s="169">
        <v>22</v>
      </c>
      <c r="B48" s="178" t="s">
        <v>69</v>
      </c>
      <c r="C48" s="169">
        <v>2219</v>
      </c>
      <c r="D48" s="183">
        <v>45756</v>
      </c>
      <c r="E48" s="172">
        <v>7713247</v>
      </c>
      <c r="F48" s="191">
        <v>44138000000</v>
      </c>
      <c r="G48" s="169" t="s">
        <v>24</v>
      </c>
      <c r="H48" s="174">
        <v>1254516000</v>
      </c>
      <c r="I48" s="184">
        <v>0</v>
      </c>
      <c r="J48" s="184">
        <v>0</v>
      </c>
      <c r="K48" s="184">
        <v>1254516000</v>
      </c>
      <c r="L48" s="176">
        <v>1248294000</v>
      </c>
      <c r="M48" s="176">
        <v>0</v>
      </c>
      <c r="N48" s="176">
        <v>1248294000</v>
      </c>
      <c r="O48" s="176">
        <v>6221999.9999999804</v>
      </c>
      <c r="P48" s="176" t="e">
        <f>VLOOKUP(E48,#REF!,#REF!-2,FALSE)*1000000</f>
        <v>#REF!</v>
      </c>
      <c r="Q48" s="185" t="s">
        <v>25</v>
      </c>
      <c r="R48" s="177" t="s">
        <v>461</v>
      </c>
      <c r="S48" s="177" t="s">
        <v>65</v>
      </c>
      <c r="T48" s="186">
        <v>0</v>
      </c>
      <c r="U48" s="179">
        <f t="shared" si="2"/>
        <v>6221999.9999999804</v>
      </c>
      <c r="V48" s="180" t="s">
        <v>26</v>
      </c>
      <c r="W48" s="186"/>
      <c r="X48" s="150"/>
      <c r="Y48" s="150"/>
      <c r="Z48" s="150"/>
      <c r="AA48" s="150"/>
    </row>
    <row r="49" spans="1:27" ht="64.5" customHeight="1">
      <c r="A49" s="169">
        <v>26</v>
      </c>
      <c r="B49" s="178" t="s">
        <v>70</v>
      </c>
      <c r="C49" s="169">
        <v>2219</v>
      </c>
      <c r="D49" s="183">
        <v>45756</v>
      </c>
      <c r="E49" s="172">
        <v>7770135</v>
      </c>
      <c r="F49" s="191">
        <v>24968000000</v>
      </c>
      <c r="G49" s="169" t="s">
        <v>24</v>
      </c>
      <c r="H49" s="174">
        <v>705656000</v>
      </c>
      <c r="I49" s="184">
        <v>0</v>
      </c>
      <c r="J49" s="184">
        <v>0</v>
      </c>
      <c r="K49" s="184">
        <v>705656000</v>
      </c>
      <c r="L49" s="176">
        <v>705656000</v>
      </c>
      <c r="M49" s="176">
        <v>0</v>
      </c>
      <c r="N49" s="176">
        <v>705656000</v>
      </c>
      <c r="O49" s="176">
        <v>0</v>
      </c>
      <c r="P49" s="176" t="e">
        <f>VLOOKUP(E49,#REF!,#REF!-2,FALSE)*1000000</f>
        <v>#REF!</v>
      </c>
      <c r="Q49" s="185" t="s">
        <v>25</v>
      </c>
      <c r="R49" s="177" t="s">
        <v>461</v>
      </c>
      <c r="S49" s="177"/>
      <c r="T49" s="178">
        <v>0</v>
      </c>
      <c r="U49" s="179">
        <f t="shared" si="2"/>
        <v>0</v>
      </c>
      <c r="V49" s="180" t="s">
        <v>26</v>
      </c>
      <c r="W49" s="186"/>
      <c r="X49" s="150"/>
      <c r="Y49" s="150"/>
      <c r="Z49" s="150"/>
      <c r="AA49" s="150"/>
    </row>
    <row r="50" spans="1:27" ht="64.5" customHeight="1">
      <c r="A50" s="169">
        <v>28</v>
      </c>
      <c r="B50" s="178" t="s">
        <v>71</v>
      </c>
      <c r="C50" s="169">
        <v>2219</v>
      </c>
      <c r="D50" s="183">
        <v>45756</v>
      </c>
      <c r="E50" s="172">
        <v>7787018</v>
      </c>
      <c r="F50" s="191">
        <v>41630000000</v>
      </c>
      <c r="G50" s="169" t="s">
        <v>24</v>
      </c>
      <c r="H50" s="174">
        <v>4023906000</v>
      </c>
      <c r="I50" s="184">
        <v>0</v>
      </c>
      <c r="J50" s="184">
        <v>2000000000</v>
      </c>
      <c r="K50" s="184">
        <v>2023906000</v>
      </c>
      <c r="L50" s="176">
        <v>4023906000</v>
      </c>
      <c r="M50" s="176">
        <v>2000000000</v>
      </c>
      <c r="N50" s="176">
        <v>2023906000</v>
      </c>
      <c r="O50" s="176">
        <v>0</v>
      </c>
      <c r="P50" s="176" t="e">
        <f>VLOOKUP(E50,#REF!,#REF!-2,FALSE)*1000000</f>
        <v>#REF!</v>
      </c>
      <c r="Q50" s="185" t="s">
        <v>25</v>
      </c>
      <c r="R50" s="177" t="s">
        <v>461</v>
      </c>
      <c r="S50" s="177"/>
      <c r="T50" s="178">
        <v>0</v>
      </c>
      <c r="U50" s="179">
        <f t="shared" si="2"/>
        <v>0</v>
      </c>
      <c r="V50" s="180" t="s">
        <v>26</v>
      </c>
      <c r="W50" s="186"/>
      <c r="X50" s="150"/>
      <c r="Y50" s="150"/>
      <c r="Z50" s="150"/>
      <c r="AA50" s="150"/>
    </row>
    <row r="51" spans="1:27" ht="64.5" customHeight="1">
      <c r="A51" s="169">
        <v>32</v>
      </c>
      <c r="B51" s="178" t="s">
        <v>72</v>
      </c>
      <c r="C51" s="169">
        <v>2219</v>
      </c>
      <c r="D51" s="183">
        <v>45756</v>
      </c>
      <c r="E51" s="172">
        <v>7823091</v>
      </c>
      <c r="F51" s="191">
        <v>9994000000</v>
      </c>
      <c r="G51" s="169" t="s">
        <v>24</v>
      </c>
      <c r="H51" s="174">
        <v>162379000</v>
      </c>
      <c r="I51" s="184">
        <v>0</v>
      </c>
      <c r="J51" s="184">
        <v>100000000</v>
      </c>
      <c r="K51" s="184">
        <v>62379000</v>
      </c>
      <c r="L51" s="176">
        <v>161879000</v>
      </c>
      <c r="M51" s="176">
        <v>100000000</v>
      </c>
      <c r="N51" s="176">
        <v>61878999.999999993</v>
      </c>
      <c r="O51" s="176">
        <v>500000</v>
      </c>
      <c r="P51" s="176" t="e">
        <f>VLOOKUP(E51,#REF!,#REF!-2,FALSE)*1000000</f>
        <v>#REF!</v>
      </c>
      <c r="Q51" s="185" t="s">
        <v>25</v>
      </c>
      <c r="R51" s="177" t="s">
        <v>461</v>
      </c>
      <c r="S51" s="177" t="s">
        <v>65</v>
      </c>
      <c r="T51" s="186">
        <v>0</v>
      </c>
      <c r="U51" s="179">
        <f t="shared" si="2"/>
        <v>500000</v>
      </c>
      <c r="V51" s="180" t="s">
        <v>26</v>
      </c>
      <c r="W51" s="178"/>
      <c r="X51" s="150"/>
      <c r="Y51" s="150"/>
      <c r="Z51" s="150"/>
      <c r="AA51" s="150"/>
    </row>
    <row r="52" spans="1:27" ht="64.5" customHeight="1">
      <c r="A52" s="169">
        <v>36</v>
      </c>
      <c r="B52" s="178" t="s">
        <v>73</v>
      </c>
      <c r="C52" s="169">
        <v>2853</v>
      </c>
      <c r="D52" s="183" t="s">
        <v>74</v>
      </c>
      <c r="E52" s="172">
        <v>7860798</v>
      </c>
      <c r="F52" s="191">
        <v>43200000000</v>
      </c>
      <c r="G52" s="169" t="s">
        <v>24</v>
      </c>
      <c r="H52" s="174">
        <v>4160000000</v>
      </c>
      <c r="I52" s="184">
        <v>0</v>
      </c>
      <c r="J52" s="184">
        <v>0</v>
      </c>
      <c r="K52" s="175">
        <v>4160000000</v>
      </c>
      <c r="L52" s="176">
        <v>4157011000.0000005</v>
      </c>
      <c r="M52" s="176">
        <v>0</v>
      </c>
      <c r="N52" s="176">
        <v>4157011000.0000005</v>
      </c>
      <c r="O52" s="176">
        <v>2988999.9999995781</v>
      </c>
      <c r="P52" s="176" t="e">
        <f>VLOOKUP(E52,#REF!,#REF!-2,FALSE)*1000000</f>
        <v>#REF!</v>
      </c>
      <c r="Q52" s="185" t="s">
        <v>25</v>
      </c>
      <c r="R52" s="177" t="s">
        <v>461</v>
      </c>
      <c r="S52" s="177" t="s">
        <v>65</v>
      </c>
      <c r="T52" s="186">
        <v>0</v>
      </c>
      <c r="U52" s="179">
        <f t="shared" si="2"/>
        <v>2988999.9999995781</v>
      </c>
      <c r="V52" s="180" t="s">
        <v>26</v>
      </c>
      <c r="W52" s="186"/>
      <c r="X52" s="150"/>
      <c r="Y52" s="150"/>
      <c r="Z52" s="150"/>
      <c r="AA52" s="150"/>
    </row>
    <row r="53" spans="1:27" s="256" customFormat="1" ht="64.5" customHeight="1">
      <c r="A53" s="238">
        <v>37</v>
      </c>
      <c r="B53" s="247" t="s">
        <v>75</v>
      </c>
      <c r="C53" s="238">
        <v>2219</v>
      </c>
      <c r="D53" s="250">
        <v>45756</v>
      </c>
      <c r="E53" s="241">
        <v>7861894</v>
      </c>
      <c r="F53" s="254">
        <v>143890000000</v>
      </c>
      <c r="G53" s="238" t="s">
        <v>24</v>
      </c>
      <c r="H53" s="243">
        <v>190376999.99999997</v>
      </c>
      <c r="I53" s="251">
        <v>0</v>
      </c>
      <c r="J53" s="251">
        <v>0</v>
      </c>
      <c r="K53" s="251">
        <v>190376999.99999997</v>
      </c>
      <c r="L53" s="245">
        <v>190000000</v>
      </c>
      <c r="M53" s="245">
        <v>0</v>
      </c>
      <c r="N53" s="245">
        <v>190000000</v>
      </c>
      <c r="O53" s="245">
        <v>376999.99999998114</v>
      </c>
      <c r="P53" s="176" t="e">
        <f>VLOOKUP(E53,#REF!,#REF!-2,FALSE)*1000000</f>
        <v>#REF!</v>
      </c>
      <c r="Q53" s="252" t="s">
        <v>25</v>
      </c>
      <c r="R53" s="246" t="s">
        <v>461</v>
      </c>
      <c r="S53" s="246" t="s">
        <v>65</v>
      </c>
      <c r="T53" s="253">
        <v>0</v>
      </c>
      <c r="U53" s="248">
        <f t="shared" si="2"/>
        <v>376999.99999998114</v>
      </c>
      <c r="V53" s="249" t="s">
        <v>26</v>
      </c>
      <c r="W53" s="253"/>
      <c r="X53" s="237"/>
      <c r="Y53" s="237"/>
      <c r="Z53" s="237"/>
      <c r="AA53" s="237"/>
    </row>
    <row r="54" spans="1:27" ht="64.5" customHeight="1">
      <c r="A54" s="169">
        <v>38</v>
      </c>
      <c r="B54" s="178" t="s">
        <v>76</v>
      </c>
      <c r="C54" s="169">
        <v>2219</v>
      </c>
      <c r="D54" s="183">
        <v>45756</v>
      </c>
      <c r="E54" s="172">
        <v>7867673</v>
      </c>
      <c r="F54" s="191">
        <v>13898558000</v>
      </c>
      <c r="G54" s="169" t="s">
        <v>24</v>
      </c>
      <c r="H54" s="174">
        <v>616359000</v>
      </c>
      <c r="I54" s="184">
        <v>0</v>
      </c>
      <c r="J54" s="184">
        <v>530000000</v>
      </c>
      <c r="K54" s="184">
        <v>86359000.000000045</v>
      </c>
      <c r="L54" s="176">
        <v>616359000</v>
      </c>
      <c r="M54" s="176">
        <v>530000000</v>
      </c>
      <c r="N54" s="176">
        <v>86359000.000000045</v>
      </c>
      <c r="O54" s="176">
        <v>0</v>
      </c>
      <c r="P54" s="176" t="e">
        <f>VLOOKUP(E54,#REF!,#REF!-2,FALSE)*1000000</f>
        <v>#REF!</v>
      </c>
      <c r="Q54" s="185" t="s">
        <v>25</v>
      </c>
      <c r="R54" s="177" t="s">
        <v>461</v>
      </c>
      <c r="S54" s="177"/>
      <c r="T54" s="178">
        <v>0</v>
      </c>
      <c r="U54" s="179">
        <f t="shared" si="2"/>
        <v>0</v>
      </c>
      <c r="V54" s="180" t="s">
        <v>26</v>
      </c>
      <c r="W54" s="186"/>
      <c r="X54" s="150"/>
      <c r="Y54" s="150"/>
      <c r="Z54" s="150"/>
      <c r="AA54" s="150"/>
    </row>
    <row r="55" spans="1:27" ht="64.5" customHeight="1">
      <c r="A55" s="169">
        <v>39</v>
      </c>
      <c r="B55" s="178" t="s">
        <v>77</v>
      </c>
      <c r="C55" s="169">
        <v>2219</v>
      </c>
      <c r="D55" s="183">
        <v>45756</v>
      </c>
      <c r="E55" s="172">
        <v>7867676</v>
      </c>
      <c r="F55" s="191">
        <v>4551000000</v>
      </c>
      <c r="G55" s="169" t="s">
        <v>24</v>
      </c>
      <c r="H55" s="174">
        <v>109524000</v>
      </c>
      <c r="I55" s="184">
        <v>0</v>
      </c>
      <c r="J55" s="184">
        <v>0</v>
      </c>
      <c r="K55" s="184">
        <v>109524000</v>
      </c>
      <c r="L55" s="176">
        <v>109524000</v>
      </c>
      <c r="M55" s="176">
        <v>0</v>
      </c>
      <c r="N55" s="176">
        <v>109524000</v>
      </c>
      <c r="O55" s="176">
        <v>0</v>
      </c>
      <c r="P55" s="176" t="e">
        <f>VLOOKUP(E55,#REF!,#REF!-2,FALSE)*1000000</f>
        <v>#REF!</v>
      </c>
      <c r="Q55" s="185" t="s">
        <v>25</v>
      </c>
      <c r="R55" s="177" t="s">
        <v>461</v>
      </c>
      <c r="S55" s="177"/>
      <c r="T55" s="178">
        <v>0</v>
      </c>
      <c r="U55" s="179">
        <f t="shared" si="2"/>
        <v>0</v>
      </c>
      <c r="V55" s="180" t="s">
        <v>26</v>
      </c>
      <c r="W55" s="186"/>
      <c r="X55" s="150"/>
      <c r="Y55" s="150"/>
      <c r="Z55" s="150"/>
      <c r="AA55" s="150"/>
    </row>
    <row r="56" spans="1:27" ht="64.5" customHeight="1">
      <c r="A56" s="169">
        <v>47</v>
      </c>
      <c r="B56" s="178" t="s">
        <v>78</v>
      </c>
      <c r="C56" s="169">
        <v>2219</v>
      </c>
      <c r="D56" s="183">
        <v>45756</v>
      </c>
      <c r="E56" s="172">
        <v>7898566</v>
      </c>
      <c r="F56" s="191">
        <v>5500000000</v>
      </c>
      <c r="G56" s="169" t="s">
        <v>24</v>
      </c>
      <c r="H56" s="174">
        <v>1072305000.0000001</v>
      </c>
      <c r="I56" s="184">
        <v>0</v>
      </c>
      <c r="J56" s="184">
        <v>0</v>
      </c>
      <c r="K56" s="184">
        <v>1072305000.0000001</v>
      </c>
      <c r="L56" s="176">
        <v>1072305000.0000001</v>
      </c>
      <c r="M56" s="176">
        <v>0</v>
      </c>
      <c r="N56" s="176">
        <v>1072305000.0000001</v>
      </c>
      <c r="O56" s="176">
        <v>0</v>
      </c>
      <c r="P56" s="176" t="e">
        <f>VLOOKUP(E56,#REF!,#REF!-2,FALSE)*1000000</f>
        <v>#REF!</v>
      </c>
      <c r="Q56" s="185" t="s">
        <v>25</v>
      </c>
      <c r="R56" s="177" t="s">
        <v>461</v>
      </c>
      <c r="S56" s="177"/>
      <c r="T56" s="178">
        <v>0</v>
      </c>
      <c r="U56" s="179">
        <f t="shared" si="2"/>
        <v>0</v>
      </c>
      <c r="V56" s="180" t="s">
        <v>26</v>
      </c>
      <c r="W56" s="186"/>
      <c r="X56" s="150"/>
      <c r="Y56" s="150"/>
      <c r="Z56" s="150"/>
      <c r="AA56" s="150"/>
    </row>
    <row r="57" spans="1:27" ht="64.5" customHeight="1">
      <c r="A57" s="169">
        <v>48</v>
      </c>
      <c r="B57" s="178" t="s">
        <v>79</v>
      </c>
      <c r="C57" s="169">
        <v>2219</v>
      </c>
      <c r="D57" s="183">
        <v>45756</v>
      </c>
      <c r="E57" s="172">
        <v>7904812</v>
      </c>
      <c r="F57" s="191">
        <v>6500000000</v>
      </c>
      <c r="G57" s="169" t="s">
        <v>24</v>
      </c>
      <c r="H57" s="174">
        <v>277173000</v>
      </c>
      <c r="I57" s="184">
        <v>0</v>
      </c>
      <c r="J57" s="184">
        <v>0</v>
      </c>
      <c r="K57" s="184">
        <v>277173000</v>
      </c>
      <c r="L57" s="176">
        <v>277173000</v>
      </c>
      <c r="M57" s="176">
        <v>0</v>
      </c>
      <c r="N57" s="176">
        <v>277173000</v>
      </c>
      <c r="O57" s="176">
        <v>0</v>
      </c>
      <c r="P57" s="176" t="e">
        <f>VLOOKUP(E57,#REF!,#REF!-2,FALSE)*1000000</f>
        <v>#REF!</v>
      </c>
      <c r="Q57" s="185" t="s">
        <v>25</v>
      </c>
      <c r="R57" s="177" t="s">
        <v>461</v>
      </c>
      <c r="S57" s="177"/>
      <c r="T57" s="178">
        <v>0</v>
      </c>
      <c r="U57" s="179">
        <f t="shared" si="2"/>
        <v>0</v>
      </c>
      <c r="V57" s="180" t="s">
        <v>26</v>
      </c>
      <c r="W57" s="186"/>
      <c r="X57" s="150"/>
      <c r="Y57" s="150"/>
      <c r="Z57" s="150"/>
      <c r="AA57" s="150"/>
    </row>
    <row r="58" spans="1:27" ht="64.5" customHeight="1">
      <c r="A58" s="169">
        <v>49</v>
      </c>
      <c r="B58" s="178" t="s">
        <v>80</v>
      </c>
      <c r="C58" s="169">
        <v>2219</v>
      </c>
      <c r="D58" s="183">
        <v>45756</v>
      </c>
      <c r="E58" s="172">
        <v>7904813</v>
      </c>
      <c r="F58" s="191">
        <v>5000000000</v>
      </c>
      <c r="G58" s="169" t="s">
        <v>24</v>
      </c>
      <c r="H58" s="174">
        <v>300000000</v>
      </c>
      <c r="I58" s="184">
        <v>0</v>
      </c>
      <c r="J58" s="184">
        <v>300000000</v>
      </c>
      <c r="K58" s="184">
        <v>0</v>
      </c>
      <c r="L58" s="176">
        <v>275002000</v>
      </c>
      <c r="M58" s="176">
        <v>275002000</v>
      </c>
      <c r="N58" s="176">
        <v>0</v>
      </c>
      <c r="O58" s="176">
        <v>24997999.999999989</v>
      </c>
      <c r="P58" s="176" t="e">
        <f>VLOOKUP(E58,#REF!,#REF!-2,FALSE)*1000000</f>
        <v>#REF!</v>
      </c>
      <c r="Q58" s="185" t="s">
        <v>25</v>
      </c>
      <c r="R58" s="177" t="s">
        <v>461</v>
      </c>
      <c r="S58" s="177" t="s">
        <v>65</v>
      </c>
      <c r="T58" s="186">
        <v>0</v>
      </c>
      <c r="U58" s="179">
        <f t="shared" si="2"/>
        <v>24997999.999999989</v>
      </c>
      <c r="V58" s="180" t="s">
        <v>26</v>
      </c>
      <c r="W58" s="186"/>
      <c r="X58" s="150"/>
      <c r="Y58" s="150"/>
      <c r="Z58" s="150"/>
      <c r="AA58" s="150"/>
    </row>
    <row r="59" spans="1:27" ht="64.5" customHeight="1">
      <c r="A59" s="169">
        <v>57</v>
      </c>
      <c r="B59" s="178" t="s">
        <v>81</v>
      </c>
      <c r="C59" s="169">
        <v>2219</v>
      </c>
      <c r="D59" s="183">
        <v>45756</v>
      </c>
      <c r="E59" s="172">
        <v>7928582</v>
      </c>
      <c r="F59" s="191">
        <v>987520000</v>
      </c>
      <c r="G59" s="169" t="s">
        <v>24</v>
      </c>
      <c r="H59" s="174">
        <v>89524000</v>
      </c>
      <c r="I59" s="184">
        <v>0</v>
      </c>
      <c r="J59" s="184">
        <v>0</v>
      </c>
      <c r="K59" s="184">
        <v>89524000</v>
      </c>
      <c r="L59" s="176">
        <v>83671000</v>
      </c>
      <c r="M59" s="176">
        <v>0</v>
      </c>
      <c r="N59" s="176">
        <v>83671000</v>
      </c>
      <c r="O59" s="176">
        <v>5852999.9999999944</v>
      </c>
      <c r="P59" s="176" t="e">
        <f>VLOOKUP(E59,#REF!,#REF!-2,FALSE)*1000000</f>
        <v>#REF!</v>
      </c>
      <c r="Q59" s="185" t="s">
        <v>25</v>
      </c>
      <c r="R59" s="177" t="s">
        <v>461</v>
      </c>
      <c r="S59" s="177" t="s">
        <v>65</v>
      </c>
      <c r="T59" s="186">
        <v>0</v>
      </c>
      <c r="U59" s="179">
        <f t="shared" si="2"/>
        <v>5852999.9999999944</v>
      </c>
      <c r="V59" s="180" t="s">
        <v>26</v>
      </c>
      <c r="W59" s="186"/>
      <c r="X59" s="150"/>
      <c r="Y59" s="150"/>
      <c r="Z59" s="150"/>
      <c r="AA59" s="150"/>
    </row>
    <row r="60" spans="1:27" ht="64.5" customHeight="1">
      <c r="A60" s="169">
        <v>62</v>
      </c>
      <c r="B60" s="178" t="s">
        <v>82</v>
      </c>
      <c r="C60" s="169">
        <v>2219</v>
      </c>
      <c r="D60" s="183">
        <v>45756</v>
      </c>
      <c r="E60" s="172">
        <v>7942232</v>
      </c>
      <c r="F60" s="191">
        <v>1183427000</v>
      </c>
      <c r="G60" s="169" t="s">
        <v>24</v>
      </c>
      <c r="H60" s="174">
        <v>183000000</v>
      </c>
      <c r="I60" s="184">
        <v>0</v>
      </c>
      <c r="J60" s="184">
        <v>0</v>
      </c>
      <c r="K60" s="184">
        <v>183000000</v>
      </c>
      <c r="L60" s="176">
        <v>183000000</v>
      </c>
      <c r="M60" s="176">
        <v>0</v>
      </c>
      <c r="N60" s="176">
        <v>183000000</v>
      </c>
      <c r="O60" s="176">
        <v>0</v>
      </c>
      <c r="P60" s="176" t="e">
        <f>VLOOKUP(E60,#REF!,#REF!-2,FALSE)*1000000</f>
        <v>#REF!</v>
      </c>
      <c r="Q60" s="185" t="s">
        <v>25</v>
      </c>
      <c r="R60" s="177" t="s">
        <v>461</v>
      </c>
      <c r="S60" s="177"/>
      <c r="T60" s="178">
        <v>0</v>
      </c>
      <c r="U60" s="179">
        <f t="shared" si="2"/>
        <v>0</v>
      </c>
      <c r="V60" s="180" t="s">
        <v>26</v>
      </c>
      <c r="W60" s="178"/>
      <c r="X60" s="150"/>
      <c r="Y60" s="150"/>
      <c r="Z60" s="150"/>
      <c r="AA60" s="150"/>
    </row>
    <row r="61" spans="1:27" ht="64.5" customHeight="1">
      <c r="A61" s="169">
        <v>63</v>
      </c>
      <c r="B61" s="178" t="s">
        <v>83</v>
      </c>
      <c r="C61" s="169" t="s">
        <v>84</v>
      </c>
      <c r="D61" s="183">
        <v>45756</v>
      </c>
      <c r="E61" s="172">
        <v>7944890</v>
      </c>
      <c r="F61" s="191">
        <v>8800000000</v>
      </c>
      <c r="G61" s="169" t="s">
        <v>24</v>
      </c>
      <c r="H61" s="196">
        <v>545342000</v>
      </c>
      <c r="I61" s="184">
        <v>0</v>
      </c>
      <c r="J61" s="197">
        <v>545342000</v>
      </c>
      <c r="K61" s="184">
        <v>0</v>
      </c>
      <c r="L61" s="176">
        <v>545342000</v>
      </c>
      <c r="M61" s="176">
        <v>545342000</v>
      </c>
      <c r="N61" s="176">
        <v>0</v>
      </c>
      <c r="O61" s="176">
        <v>0</v>
      </c>
      <c r="P61" s="176" t="e">
        <f>VLOOKUP(E61,#REF!,#REF!-2,FALSE)*1000000</f>
        <v>#REF!</v>
      </c>
      <c r="Q61" s="185" t="s">
        <v>25</v>
      </c>
      <c r="R61" s="177" t="s">
        <v>461</v>
      </c>
      <c r="S61" s="177"/>
      <c r="T61" s="178">
        <v>0</v>
      </c>
      <c r="U61" s="179">
        <f t="shared" si="2"/>
        <v>0</v>
      </c>
      <c r="V61" s="180" t="s">
        <v>26</v>
      </c>
      <c r="W61" s="186"/>
      <c r="X61" s="150"/>
      <c r="Y61" s="150"/>
      <c r="Z61" s="150"/>
      <c r="AA61" s="150"/>
    </row>
    <row r="62" spans="1:27" ht="64.5" customHeight="1">
      <c r="A62" s="169">
        <v>65</v>
      </c>
      <c r="B62" s="178" t="s">
        <v>85</v>
      </c>
      <c r="C62" s="169">
        <v>2219</v>
      </c>
      <c r="D62" s="183">
        <v>45756</v>
      </c>
      <c r="E62" s="172">
        <v>7946071</v>
      </c>
      <c r="F62" s="191">
        <v>1214237000</v>
      </c>
      <c r="G62" s="169" t="s">
        <v>24</v>
      </c>
      <c r="H62" s="174">
        <v>103686000</v>
      </c>
      <c r="I62" s="184">
        <v>0</v>
      </c>
      <c r="J62" s="184">
        <v>0</v>
      </c>
      <c r="K62" s="184">
        <v>103686000</v>
      </c>
      <c r="L62" s="176">
        <v>103686000</v>
      </c>
      <c r="M62" s="176">
        <v>0</v>
      </c>
      <c r="N62" s="176">
        <v>103686000</v>
      </c>
      <c r="O62" s="176">
        <v>0</v>
      </c>
      <c r="P62" s="176" t="e">
        <f>VLOOKUP(E62,#REF!,#REF!-2,FALSE)*1000000</f>
        <v>#REF!</v>
      </c>
      <c r="Q62" s="185" t="s">
        <v>25</v>
      </c>
      <c r="R62" s="177" t="s">
        <v>461</v>
      </c>
      <c r="S62" s="177"/>
      <c r="T62" s="178">
        <v>0</v>
      </c>
      <c r="U62" s="179">
        <f t="shared" si="2"/>
        <v>0</v>
      </c>
      <c r="V62" s="180" t="s">
        <v>26</v>
      </c>
      <c r="W62" s="186"/>
      <c r="X62" s="150"/>
      <c r="Y62" s="150"/>
      <c r="Z62" s="150"/>
      <c r="AA62" s="150"/>
    </row>
    <row r="63" spans="1:27" s="256" customFormat="1" ht="64.5" customHeight="1">
      <c r="A63" s="238">
        <v>66</v>
      </c>
      <c r="B63" s="247" t="s">
        <v>86</v>
      </c>
      <c r="C63" s="238">
        <v>2219</v>
      </c>
      <c r="D63" s="250">
        <v>45756</v>
      </c>
      <c r="E63" s="241">
        <v>7946073</v>
      </c>
      <c r="F63" s="254">
        <v>28000000000</v>
      </c>
      <c r="G63" s="238" t="s">
        <v>24</v>
      </c>
      <c r="H63" s="243">
        <v>1328307000</v>
      </c>
      <c r="I63" s="251">
        <v>0</v>
      </c>
      <c r="J63" s="251">
        <v>0</v>
      </c>
      <c r="K63" s="251">
        <v>1328307000</v>
      </c>
      <c r="L63" s="245">
        <v>1328000000</v>
      </c>
      <c r="M63" s="245">
        <v>0</v>
      </c>
      <c r="N63" s="245">
        <v>1328000000</v>
      </c>
      <c r="O63" s="245">
        <v>307000.00000001636</v>
      </c>
      <c r="P63" s="176" t="e">
        <f>VLOOKUP(E63,#REF!,#REF!-2,FALSE)*1000000</f>
        <v>#REF!</v>
      </c>
      <c r="Q63" s="252" t="s">
        <v>25</v>
      </c>
      <c r="R63" s="246" t="s">
        <v>461</v>
      </c>
      <c r="S63" s="246" t="s">
        <v>65</v>
      </c>
      <c r="T63" s="253">
        <v>0</v>
      </c>
      <c r="U63" s="248">
        <f t="shared" si="2"/>
        <v>307000.00000001636</v>
      </c>
      <c r="V63" s="249" t="s">
        <v>26</v>
      </c>
      <c r="W63" s="253"/>
      <c r="X63" s="237"/>
      <c r="Y63" s="237"/>
      <c r="Z63" s="237"/>
      <c r="AA63" s="237"/>
    </row>
    <row r="64" spans="1:27" ht="64.5" customHeight="1">
      <c r="A64" s="169">
        <v>67</v>
      </c>
      <c r="B64" s="178" t="s">
        <v>87</v>
      </c>
      <c r="C64" s="169">
        <v>2219</v>
      </c>
      <c r="D64" s="183">
        <v>45756</v>
      </c>
      <c r="E64" s="172">
        <v>7946074</v>
      </c>
      <c r="F64" s="191">
        <v>9724000000</v>
      </c>
      <c r="G64" s="169" t="s">
        <v>24</v>
      </c>
      <c r="H64" s="174">
        <v>429874000</v>
      </c>
      <c r="I64" s="184">
        <v>0</v>
      </c>
      <c r="J64" s="184">
        <v>0</v>
      </c>
      <c r="K64" s="184">
        <v>429874000</v>
      </c>
      <c r="L64" s="176">
        <v>427543000</v>
      </c>
      <c r="M64" s="176">
        <v>0</v>
      </c>
      <c r="N64" s="176">
        <v>427543000</v>
      </c>
      <c r="O64" s="176">
        <v>2331000.0000000172</v>
      </c>
      <c r="P64" s="176" t="e">
        <f>VLOOKUP(E64,#REF!,#REF!-2,FALSE)*1000000</f>
        <v>#REF!</v>
      </c>
      <c r="Q64" s="185" t="s">
        <v>25</v>
      </c>
      <c r="R64" s="177" t="s">
        <v>461</v>
      </c>
      <c r="S64" s="177" t="s">
        <v>65</v>
      </c>
      <c r="T64" s="186">
        <v>0</v>
      </c>
      <c r="U64" s="179">
        <f t="shared" si="2"/>
        <v>2331000.0000000172</v>
      </c>
      <c r="V64" s="180" t="s">
        <v>26</v>
      </c>
      <c r="W64" s="186"/>
      <c r="X64" s="150"/>
      <c r="Y64" s="150"/>
      <c r="Z64" s="150"/>
      <c r="AA64" s="150"/>
    </row>
    <row r="65" spans="1:27" ht="64.5" customHeight="1">
      <c r="A65" s="169">
        <v>68</v>
      </c>
      <c r="B65" s="198" t="s">
        <v>88</v>
      </c>
      <c r="C65" s="169">
        <v>2219</v>
      </c>
      <c r="D65" s="183">
        <v>45756</v>
      </c>
      <c r="E65" s="172">
        <v>7946076</v>
      </c>
      <c r="F65" s="191">
        <v>6000000000</v>
      </c>
      <c r="G65" s="169" t="s">
        <v>24</v>
      </c>
      <c r="H65" s="174">
        <v>361676000</v>
      </c>
      <c r="I65" s="184">
        <v>0</v>
      </c>
      <c r="J65" s="184">
        <v>300000000</v>
      </c>
      <c r="K65" s="184">
        <v>61676000</v>
      </c>
      <c r="L65" s="176">
        <v>361676000</v>
      </c>
      <c r="M65" s="176">
        <v>300000000</v>
      </c>
      <c r="N65" s="176">
        <v>61675999.999999985</v>
      </c>
      <c r="O65" s="176">
        <v>0</v>
      </c>
      <c r="P65" s="176" t="e">
        <f>VLOOKUP(E65,#REF!,#REF!-2,FALSE)*1000000</f>
        <v>#REF!</v>
      </c>
      <c r="Q65" s="185" t="s">
        <v>25</v>
      </c>
      <c r="R65" s="177" t="s">
        <v>461</v>
      </c>
      <c r="S65" s="177"/>
      <c r="T65" s="178">
        <v>0</v>
      </c>
      <c r="U65" s="179">
        <f t="shared" si="2"/>
        <v>0</v>
      </c>
      <c r="V65" s="180" t="s">
        <v>26</v>
      </c>
      <c r="W65" s="186"/>
      <c r="X65" s="150"/>
      <c r="Y65" s="150"/>
      <c r="Z65" s="150"/>
      <c r="AA65" s="150"/>
    </row>
    <row r="66" spans="1:27" ht="64.5" customHeight="1">
      <c r="A66" s="169">
        <v>83</v>
      </c>
      <c r="B66" s="178" t="s">
        <v>89</v>
      </c>
      <c r="C66" s="169">
        <v>2219</v>
      </c>
      <c r="D66" s="183">
        <v>45756</v>
      </c>
      <c r="E66" s="172">
        <v>7963129</v>
      </c>
      <c r="F66" s="191">
        <v>11553142000</v>
      </c>
      <c r="G66" s="169" t="s">
        <v>24</v>
      </c>
      <c r="H66" s="174">
        <v>1066521000</v>
      </c>
      <c r="I66" s="184">
        <v>0</v>
      </c>
      <c r="J66" s="184">
        <v>0</v>
      </c>
      <c r="K66" s="184">
        <v>1066521000</v>
      </c>
      <c r="L66" s="176">
        <v>1066521000</v>
      </c>
      <c r="M66" s="176">
        <v>0</v>
      </c>
      <c r="N66" s="176">
        <v>1066521000</v>
      </c>
      <c r="O66" s="176">
        <v>0</v>
      </c>
      <c r="P66" s="176" t="e">
        <f>VLOOKUP(E66,#REF!,#REF!-2,FALSE)*1000000</f>
        <v>#REF!</v>
      </c>
      <c r="Q66" s="185" t="s">
        <v>25</v>
      </c>
      <c r="R66" s="177" t="s">
        <v>461</v>
      </c>
      <c r="S66" s="177"/>
      <c r="T66" s="178">
        <v>0</v>
      </c>
      <c r="U66" s="179">
        <f t="shared" si="2"/>
        <v>0</v>
      </c>
      <c r="V66" s="180" t="s">
        <v>26</v>
      </c>
      <c r="W66" s="186"/>
      <c r="X66" s="150"/>
      <c r="Y66" s="150"/>
      <c r="Z66" s="150"/>
      <c r="AA66" s="150"/>
    </row>
    <row r="67" spans="1:27" s="256" customFormat="1" ht="64.5" customHeight="1">
      <c r="A67" s="238">
        <v>84</v>
      </c>
      <c r="B67" s="247" t="s">
        <v>90</v>
      </c>
      <c r="C67" s="238">
        <v>2219</v>
      </c>
      <c r="D67" s="250">
        <v>45756</v>
      </c>
      <c r="E67" s="241">
        <v>7963136</v>
      </c>
      <c r="F67" s="254">
        <v>8039978000</v>
      </c>
      <c r="G67" s="238" t="s">
        <v>24</v>
      </c>
      <c r="H67" s="243">
        <v>369739000</v>
      </c>
      <c r="I67" s="251">
        <v>0</v>
      </c>
      <c r="J67" s="251">
        <v>0</v>
      </c>
      <c r="K67" s="251">
        <v>369739000</v>
      </c>
      <c r="L67" s="245">
        <v>369738065</v>
      </c>
      <c r="M67" s="245">
        <v>0</v>
      </c>
      <c r="N67" s="245">
        <v>369738065</v>
      </c>
      <c r="O67" s="245">
        <v>934.99999996993211</v>
      </c>
      <c r="P67" s="176" t="e">
        <f>VLOOKUP(E67,#REF!,#REF!-2,FALSE)*1000000</f>
        <v>#REF!</v>
      </c>
      <c r="Q67" s="252" t="s">
        <v>25</v>
      </c>
      <c r="R67" s="246" t="s">
        <v>461</v>
      </c>
      <c r="S67" s="246" t="s">
        <v>65</v>
      </c>
      <c r="T67" s="253">
        <v>0</v>
      </c>
      <c r="U67" s="248">
        <f t="shared" si="2"/>
        <v>934.99999996993211</v>
      </c>
      <c r="V67" s="249" t="s">
        <v>26</v>
      </c>
      <c r="W67" s="253"/>
      <c r="X67" s="237"/>
      <c r="Y67" s="237"/>
      <c r="Z67" s="237"/>
      <c r="AA67" s="237"/>
    </row>
    <row r="68" spans="1:27" ht="64.5" customHeight="1">
      <c r="A68" s="169">
        <v>87</v>
      </c>
      <c r="B68" s="178" t="s">
        <v>91</v>
      </c>
      <c r="C68" s="169">
        <v>2219</v>
      </c>
      <c r="D68" s="183">
        <v>45756</v>
      </c>
      <c r="E68" s="172">
        <v>7965663</v>
      </c>
      <c r="F68" s="191">
        <v>80400000000</v>
      </c>
      <c r="G68" s="169" t="s">
        <v>24</v>
      </c>
      <c r="H68" s="174">
        <v>28626482000</v>
      </c>
      <c r="I68" s="184">
        <v>0</v>
      </c>
      <c r="J68" s="184">
        <v>8856486000</v>
      </c>
      <c r="K68" s="184">
        <v>19769996000</v>
      </c>
      <c r="L68" s="176">
        <v>28045000000</v>
      </c>
      <c r="M68" s="176">
        <v>8856000000</v>
      </c>
      <c r="N68" s="176">
        <v>19189000000</v>
      </c>
      <c r="O68" s="176">
        <v>581482000</v>
      </c>
      <c r="P68" s="176" t="e">
        <f>VLOOKUP(E68,#REF!,#REF!-2,FALSE)*1000000</f>
        <v>#REF!</v>
      </c>
      <c r="Q68" s="185" t="s">
        <v>25</v>
      </c>
      <c r="R68" s="177" t="s">
        <v>461</v>
      </c>
      <c r="S68" s="177" t="s">
        <v>92</v>
      </c>
      <c r="T68" s="186">
        <v>230000000</v>
      </c>
      <c r="U68" s="179">
        <f t="shared" si="2"/>
        <v>351482000</v>
      </c>
      <c r="V68" s="180" t="s">
        <v>26</v>
      </c>
      <c r="W68" s="186"/>
      <c r="X68" s="150"/>
      <c r="Y68" s="150"/>
      <c r="Z68" s="150"/>
      <c r="AA68" s="150"/>
    </row>
    <row r="69" spans="1:27" ht="64.5" customHeight="1">
      <c r="A69" s="169">
        <v>88</v>
      </c>
      <c r="B69" s="178" t="s">
        <v>93</v>
      </c>
      <c r="C69" s="169">
        <v>2219</v>
      </c>
      <c r="D69" s="183">
        <v>45756</v>
      </c>
      <c r="E69" s="172">
        <v>7965664</v>
      </c>
      <c r="F69" s="191">
        <v>14900000000</v>
      </c>
      <c r="G69" s="169" t="s">
        <v>24</v>
      </c>
      <c r="H69" s="174">
        <v>900157000</v>
      </c>
      <c r="I69" s="184">
        <v>0</v>
      </c>
      <c r="J69" s="184">
        <v>0</v>
      </c>
      <c r="K69" s="184">
        <v>900157000</v>
      </c>
      <c r="L69" s="176">
        <v>900157000</v>
      </c>
      <c r="M69" s="176">
        <v>0</v>
      </c>
      <c r="N69" s="176">
        <v>900157000</v>
      </c>
      <c r="O69" s="176">
        <v>0</v>
      </c>
      <c r="P69" s="176" t="e">
        <f>VLOOKUP(E69,#REF!,#REF!-2,FALSE)*1000000</f>
        <v>#REF!</v>
      </c>
      <c r="Q69" s="185" t="s">
        <v>25</v>
      </c>
      <c r="R69" s="177" t="s">
        <v>461</v>
      </c>
      <c r="S69" s="177"/>
      <c r="T69" s="178">
        <v>0</v>
      </c>
      <c r="U69" s="179">
        <f t="shared" si="2"/>
        <v>0</v>
      </c>
      <c r="V69" s="180" t="s">
        <v>26</v>
      </c>
      <c r="W69" s="178"/>
      <c r="X69" s="150"/>
      <c r="Y69" s="150"/>
      <c r="Z69" s="150"/>
      <c r="AA69" s="150"/>
    </row>
    <row r="70" spans="1:27" ht="64.5" customHeight="1">
      <c r="A70" s="169">
        <v>89</v>
      </c>
      <c r="B70" s="178" t="s">
        <v>94</v>
      </c>
      <c r="C70" s="169">
        <v>2219</v>
      </c>
      <c r="D70" s="183">
        <v>45756</v>
      </c>
      <c r="E70" s="172">
        <v>7966752</v>
      </c>
      <c r="F70" s="191">
        <v>4968320000</v>
      </c>
      <c r="G70" s="169" t="s">
        <v>24</v>
      </c>
      <c r="H70" s="174">
        <v>179578000</v>
      </c>
      <c r="I70" s="184">
        <v>0</v>
      </c>
      <c r="J70" s="184">
        <v>0</v>
      </c>
      <c r="K70" s="184">
        <v>179578000</v>
      </c>
      <c r="L70" s="176">
        <v>179578000</v>
      </c>
      <c r="M70" s="176">
        <v>0</v>
      </c>
      <c r="N70" s="176">
        <v>179578000</v>
      </c>
      <c r="O70" s="176">
        <v>0</v>
      </c>
      <c r="P70" s="176" t="e">
        <f>VLOOKUP(E70,#REF!,#REF!-2,FALSE)*1000000</f>
        <v>#REF!</v>
      </c>
      <c r="Q70" s="185" t="s">
        <v>25</v>
      </c>
      <c r="R70" s="177" t="s">
        <v>461</v>
      </c>
      <c r="S70" s="177"/>
      <c r="T70" s="178">
        <v>0</v>
      </c>
      <c r="U70" s="179">
        <f t="shared" si="2"/>
        <v>0</v>
      </c>
      <c r="V70" s="180" t="s">
        <v>26</v>
      </c>
      <c r="W70" s="186"/>
      <c r="X70" s="150"/>
      <c r="Y70" s="150"/>
      <c r="Z70" s="150"/>
      <c r="AA70" s="150"/>
    </row>
    <row r="71" spans="1:27" ht="64.5" customHeight="1">
      <c r="A71" s="169">
        <v>90</v>
      </c>
      <c r="B71" s="178" t="s">
        <v>95</v>
      </c>
      <c r="C71" s="169">
        <v>2219</v>
      </c>
      <c r="D71" s="183">
        <v>45756</v>
      </c>
      <c r="E71" s="172">
        <v>7967170</v>
      </c>
      <c r="F71" s="191">
        <v>5000000000</v>
      </c>
      <c r="G71" s="169" t="s">
        <v>24</v>
      </c>
      <c r="H71" s="174">
        <v>1077000000</v>
      </c>
      <c r="I71" s="184">
        <v>0</v>
      </c>
      <c r="J71" s="184">
        <v>900000000</v>
      </c>
      <c r="K71" s="184">
        <v>177000000</v>
      </c>
      <c r="L71" s="176">
        <v>176364000</v>
      </c>
      <c r="M71" s="176">
        <v>176364000</v>
      </c>
      <c r="N71" s="176">
        <v>0</v>
      </c>
      <c r="O71" s="176">
        <v>900636000</v>
      </c>
      <c r="P71" s="176" t="e">
        <f>VLOOKUP(E71,#REF!,#REF!-2,FALSE)*1000000</f>
        <v>#REF!</v>
      </c>
      <c r="Q71" s="185" t="s">
        <v>25</v>
      </c>
      <c r="R71" s="177" t="s">
        <v>461</v>
      </c>
      <c r="S71" s="177" t="s">
        <v>65</v>
      </c>
      <c r="T71" s="186">
        <v>0</v>
      </c>
      <c r="U71" s="179">
        <f t="shared" si="2"/>
        <v>900636000</v>
      </c>
      <c r="V71" s="180" t="s">
        <v>26</v>
      </c>
      <c r="W71" s="186"/>
      <c r="X71" s="150"/>
      <c r="Y71" s="150"/>
      <c r="Z71" s="150"/>
      <c r="AA71" s="150"/>
    </row>
    <row r="72" spans="1:27" ht="64.5" customHeight="1">
      <c r="A72" s="169">
        <v>94</v>
      </c>
      <c r="B72" s="178" t="s">
        <v>96</v>
      </c>
      <c r="C72" s="169">
        <v>2219</v>
      </c>
      <c r="D72" s="183">
        <v>45756</v>
      </c>
      <c r="E72" s="172">
        <v>7969062</v>
      </c>
      <c r="F72" s="193">
        <v>8192856000</v>
      </c>
      <c r="G72" s="169" t="s">
        <v>24</v>
      </c>
      <c r="H72" s="174">
        <v>436084000</v>
      </c>
      <c r="I72" s="184">
        <v>0</v>
      </c>
      <c r="J72" s="184">
        <v>0</v>
      </c>
      <c r="K72" s="184">
        <v>436084000</v>
      </c>
      <c r="L72" s="176">
        <v>435376000</v>
      </c>
      <c r="M72" s="176">
        <v>0</v>
      </c>
      <c r="N72" s="176">
        <v>435376000</v>
      </c>
      <c r="O72" s="176">
        <v>708000.00000002678</v>
      </c>
      <c r="P72" s="176" t="e">
        <f>VLOOKUP(E72,#REF!,#REF!-2,FALSE)*1000000</f>
        <v>#REF!</v>
      </c>
      <c r="Q72" s="185" t="s">
        <v>25</v>
      </c>
      <c r="R72" s="177" t="s">
        <v>461</v>
      </c>
      <c r="S72" s="177" t="s">
        <v>65</v>
      </c>
      <c r="T72" s="186">
        <v>0</v>
      </c>
      <c r="U72" s="179">
        <f t="shared" si="2"/>
        <v>708000.00000002678</v>
      </c>
      <c r="V72" s="180" t="s">
        <v>26</v>
      </c>
      <c r="W72" s="186"/>
      <c r="X72" s="150"/>
      <c r="Y72" s="150"/>
      <c r="Z72" s="150"/>
      <c r="AA72" s="150"/>
    </row>
    <row r="73" spans="1:27" ht="64.5" customHeight="1">
      <c r="A73" s="169">
        <v>95</v>
      </c>
      <c r="B73" s="178" t="s">
        <v>97</v>
      </c>
      <c r="C73" s="169">
        <v>2219</v>
      </c>
      <c r="D73" s="183">
        <v>45756</v>
      </c>
      <c r="E73" s="172">
        <v>7971573</v>
      </c>
      <c r="F73" s="191">
        <v>14950000000</v>
      </c>
      <c r="G73" s="169" t="s">
        <v>24</v>
      </c>
      <c r="H73" s="174">
        <v>1064736000.0000001</v>
      </c>
      <c r="I73" s="184">
        <v>0</v>
      </c>
      <c r="J73" s="184">
        <v>0</v>
      </c>
      <c r="K73" s="184">
        <v>1064736000.0000001</v>
      </c>
      <c r="L73" s="176">
        <v>1044877999.9999999</v>
      </c>
      <c r="M73" s="176">
        <v>0</v>
      </c>
      <c r="N73" s="176">
        <v>1044877999.9999999</v>
      </c>
      <c r="O73" s="176">
        <v>19858000.000000175</v>
      </c>
      <c r="P73" s="176" t="e">
        <f>VLOOKUP(E73,#REF!,#REF!-2,FALSE)*1000000</f>
        <v>#REF!</v>
      </c>
      <c r="Q73" s="185" t="s">
        <v>25</v>
      </c>
      <c r="R73" s="177" t="s">
        <v>461</v>
      </c>
      <c r="S73" s="177" t="s">
        <v>65</v>
      </c>
      <c r="T73" s="186">
        <v>0</v>
      </c>
      <c r="U73" s="179">
        <f t="shared" si="2"/>
        <v>19858000.000000175</v>
      </c>
      <c r="V73" s="180" t="s">
        <v>26</v>
      </c>
      <c r="W73" s="186"/>
      <c r="X73" s="150"/>
      <c r="Y73" s="150"/>
      <c r="Z73" s="150"/>
      <c r="AA73" s="150"/>
    </row>
    <row r="74" spans="1:27" ht="64.5" customHeight="1">
      <c r="A74" s="169">
        <v>96</v>
      </c>
      <c r="B74" s="178" t="s">
        <v>98</v>
      </c>
      <c r="C74" s="169">
        <v>2219</v>
      </c>
      <c r="D74" s="183">
        <v>45756</v>
      </c>
      <c r="E74" s="172">
        <v>7971574</v>
      </c>
      <c r="F74" s="191">
        <v>14623421000</v>
      </c>
      <c r="G74" s="169" t="s">
        <v>24</v>
      </c>
      <c r="H74" s="174">
        <v>1147529000</v>
      </c>
      <c r="I74" s="184">
        <v>0</v>
      </c>
      <c r="J74" s="184">
        <v>0</v>
      </c>
      <c r="K74" s="184">
        <v>1147529000</v>
      </c>
      <c r="L74" s="176">
        <v>1142309700</v>
      </c>
      <c r="M74" s="176">
        <v>0</v>
      </c>
      <c r="N74" s="176">
        <v>1142309700</v>
      </c>
      <c r="O74" s="176">
        <v>5219299.9999999758</v>
      </c>
      <c r="P74" s="176" t="e">
        <f>VLOOKUP(E74,#REF!,#REF!-2,FALSE)*1000000</f>
        <v>#REF!</v>
      </c>
      <c r="Q74" s="185" t="s">
        <v>25</v>
      </c>
      <c r="R74" s="177" t="s">
        <v>461</v>
      </c>
      <c r="S74" s="177" t="s">
        <v>65</v>
      </c>
      <c r="T74" s="186">
        <v>0</v>
      </c>
      <c r="U74" s="179">
        <f t="shared" si="2"/>
        <v>5219299.9999999758</v>
      </c>
      <c r="V74" s="180" t="s">
        <v>26</v>
      </c>
      <c r="W74" s="186"/>
      <c r="X74" s="150"/>
      <c r="Y74" s="150"/>
      <c r="Z74" s="150"/>
      <c r="AA74" s="150"/>
    </row>
    <row r="75" spans="1:27" ht="64.5" customHeight="1">
      <c r="A75" s="169">
        <v>97</v>
      </c>
      <c r="B75" s="178" t="s">
        <v>99</v>
      </c>
      <c r="C75" s="169">
        <v>2219</v>
      </c>
      <c r="D75" s="183">
        <v>45756</v>
      </c>
      <c r="E75" s="172">
        <v>7971576</v>
      </c>
      <c r="F75" s="191">
        <v>8677892000</v>
      </c>
      <c r="G75" s="169" t="s">
        <v>24</v>
      </c>
      <c r="H75" s="174">
        <v>1050000000</v>
      </c>
      <c r="I75" s="184">
        <v>0</v>
      </c>
      <c r="J75" s="184">
        <v>0</v>
      </c>
      <c r="K75" s="184">
        <v>1050000000</v>
      </c>
      <c r="L75" s="176">
        <v>1050000000</v>
      </c>
      <c r="M75" s="176">
        <v>0</v>
      </c>
      <c r="N75" s="176">
        <v>1050000000</v>
      </c>
      <c r="O75" s="176">
        <v>0</v>
      </c>
      <c r="P75" s="176" t="e">
        <f>VLOOKUP(E75,#REF!,#REF!-2,FALSE)*1000000</f>
        <v>#REF!</v>
      </c>
      <c r="Q75" s="185" t="s">
        <v>25</v>
      </c>
      <c r="R75" s="177" t="s">
        <v>461</v>
      </c>
      <c r="S75" s="177"/>
      <c r="T75" s="178">
        <v>0</v>
      </c>
      <c r="U75" s="179">
        <f t="shared" ref="U75:U138" si="3">+O75-T75</f>
        <v>0</v>
      </c>
      <c r="V75" s="180" t="s">
        <v>26</v>
      </c>
      <c r="W75" s="186"/>
      <c r="X75" s="150"/>
      <c r="Y75" s="150"/>
      <c r="Z75" s="150"/>
      <c r="AA75" s="150"/>
    </row>
    <row r="76" spans="1:27" ht="64.5" customHeight="1">
      <c r="A76" s="169">
        <v>102</v>
      </c>
      <c r="B76" s="178" t="s">
        <v>100</v>
      </c>
      <c r="C76" s="169">
        <v>2219</v>
      </c>
      <c r="D76" s="183">
        <v>45756</v>
      </c>
      <c r="E76" s="172">
        <v>7977810</v>
      </c>
      <c r="F76" s="191">
        <v>9529417000</v>
      </c>
      <c r="G76" s="169" t="s">
        <v>24</v>
      </c>
      <c r="H76" s="174">
        <v>1600000000</v>
      </c>
      <c r="I76" s="184">
        <v>0</v>
      </c>
      <c r="J76" s="184">
        <v>1600000000</v>
      </c>
      <c r="K76" s="184">
        <v>0</v>
      </c>
      <c r="L76" s="176">
        <v>1600000000</v>
      </c>
      <c r="M76" s="176">
        <v>1600000000</v>
      </c>
      <c r="N76" s="176">
        <v>0</v>
      </c>
      <c r="O76" s="176">
        <v>0</v>
      </c>
      <c r="P76" s="176" t="e">
        <f>VLOOKUP(E76,#REF!,#REF!-2,FALSE)*1000000</f>
        <v>#REF!</v>
      </c>
      <c r="Q76" s="185" t="s">
        <v>25</v>
      </c>
      <c r="R76" s="177" t="s">
        <v>461</v>
      </c>
      <c r="S76" s="177"/>
      <c r="T76" s="178">
        <v>0</v>
      </c>
      <c r="U76" s="179">
        <f t="shared" si="3"/>
        <v>0</v>
      </c>
      <c r="V76" s="180" t="s">
        <v>26</v>
      </c>
      <c r="W76" s="186"/>
      <c r="X76" s="150"/>
      <c r="Y76" s="150"/>
      <c r="Z76" s="150"/>
      <c r="AA76" s="150"/>
    </row>
    <row r="77" spans="1:27" ht="64.5" customHeight="1">
      <c r="A77" s="169">
        <v>103</v>
      </c>
      <c r="B77" s="178" t="s">
        <v>101</v>
      </c>
      <c r="C77" s="169">
        <v>2219</v>
      </c>
      <c r="D77" s="183">
        <v>45756</v>
      </c>
      <c r="E77" s="172">
        <v>7979424</v>
      </c>
      <c r="F77" s="191">
        <v>31000000000</v>
      </c>
      <c r="G77" s="169" t="s">
        <v>24</v>
      </c>
      <c r="H77" s="174">
        <v>1400000000</v>
      </c>
      <c r="I77" s="184">
        <v>0</v>
      </c>
      <c r="J77" s="184">
        <v>1400000000</v>
      </c>
      <c r="K77" s="184">
        <v>0</v>
      </c>
      <c r="L77" s="176">
        <v>1386641000</v>
      </c>
      <c r="M77" s="176">
        <v>1386641000</v>
      </c>
      <c r="N77" s="176">
        <v>0</v>
      </c>
      <c r="O77" s="176">
        <v>13358999.999999924</v>
      </c>
      <c r="P77" s="176" t="e">
        <f>VLOOKUP(E77,#REF!,#REF!-2,FALSE)*1000000</f>
        <v>#REF!</v>
      </c>
      <c r="Q77" s="185" t="s">
        <v>25</v>
      </c>
      <c r="R77" s="177" t="s">
        <v>461</v>
      </c>
      <c r="S77" s="177" t="s">
        <v>65</v>
      </c>
      <c r="T77" s="186">
        <v>0</v>
      </c>
      <c r="U77" s="179">
        <f t="shared" si="3"/>
        <v>13358999.999999924</v>
      </c>
      <c r="V77" s="180" t="s">
        <v>26</v>
      </c>
      <c r="W77" s="186"/>
      <c r="X77" s="150"/>
      <c r="Y77" s="150"/>
      <c r="Z77" s="150"/>
      <c r="AA77" s="150"/>
    </row>
    <row r="78" spans="1:27" s="256" customFormat="1" ht="64.5" customHeight="1">
      <c r="A78" s="238">
        <v>106</v>
      </c>
      <c r="B78" s="247" t="s">
        <v>102</v>
      </c>
      <c r="C78" s="238">
        <v>2219</v>
      </c>
      <c r="D78" s="250">
        <v>45756</v>
      </c>
      <c r="E78" s="241">
        <v>7985906</v>
      </c>
      <c r="F78" s="254">
        <v>22180000000</v>
      </c>
      <c r="G78" s="238" t="s">
        <v>24</v>
      </c>
      <c r="H78" s="243">
        <v>324368000</v>
      </c>
      <c r="I78" s="251">
        <v>0</v>
      </c>
      <c r="J78" s="251">
        <v>0</v>
      </c>
      <c r="K78" s="251">
        <v>324368000</v>
      </c>
      <c r="L78" s="245">
        <v>324338000</v>
      </c>
      <c r="M78" s="245">
        <v>0</v>
      </c>
      <c r="N78" s="245">
        <v>324338000</v>
      </c>
      <c r="O78" s="245">
        <v>29999.999999972715</v>
      </c>
      <c r="P78" s="176" t="e">
        <f>VLOOKUP(E78,#REF!,#REF!-2,FALSE)*1000000</f>
        <v>#REF!</v>
      </c>
      <c r="Q78" s="252" t="s">
        <v>25</v>
      </c>
      <c r="R78" s="246" t="s">
        <v>461</v>
      </c>
      <c r="S78" s="246" t="s">
        <v>65</v>
      </c>
      <c r="T78" s="253">
        <v>0</v>
      </c>
      <c r="U78" s="248">
        <f t="shared" si="3"/>
        <v>29999.999999972715</v>
      </c>
      <c r="V78" s="249" t="s">
        <v>26</v>
      </c>
      <c r="W78" s="247"/>
      <c r="X78" s="237"/>
      <c r="Y78" s="237"/>
      <c r="Z78" s="237"/>
      <c r="AA78" s="237"/>
    </row>
    <row r="79" spans="1:27" ht="64.5" customHeight="1">
      <c r="A79" s="169">
        <v>109</v>
      </c>
      <c r="B79" s="178" t="s">
        <v>103</v>
      </c>
      <c r="C79" s="169">
        <v>2219</v>
      </c>
      <c r="D79" s="183">
        <v>45756</v>
      </c>
      <c r="E79" s="172">
        <v>7994098</v>
      </c>
      <c r="F79" s="191">
        <v>29000000000</v>
      </c>
      <c r="G79" s="169" t="s">
        <v>24</v>
      </c>
      <c r="H79" s="174">
        <v>1100009210.0000002</v>
      </c>
      <c r="I79" s="184">
        <v>0</v>
      </c>
      <c r="J79" s="184">
        <v>597259210.00000012</v>
      </c>
      <c r="K79" s="184">
        <v>502750000</v>
      </c>
      <c r="L79" s="176">
        <v>1100009210.0000002</v>
      </c>
      <c r="M79" s="176">
        <v>597259210.00000012</v>
      </c>
      <c r="N79" s="176">
        <v>502750000</v>
      </c>
      <c r="O79" s="176">
        <v>0</v>
      </c>
      <c r="P79" s="176" t="e">
        <f>VLOOKUP(E79,#REF!,#REF!-2,FALSE)*1000000</f>
        <v>#REF!</v>
      </c>
      <c r="Q79" s="185" t="s">
        <v>25</v>
      </c>
      <c r="R79" s="177" t="s">
        <v>461</v>
      </c>
      <c r="S79" s="177"/>
      <c r="T79" s="178">
        <v>0</v>
      </c>
      <c r="U79" s="179">
        <f t="shared" si="3"/>
        <v>0</v>
      </c>
      <c r="V79" s="180" t="s">
        <v>26</v>
      </c>
      <c r="W79" s="186"/>
      <c r="X79" s="150"/>
      <c r="Y79" s="150"/>
      <c r="Z79" s="150"/>
      <c r="AA79" s="150"/>
    </row>
    <row r="80" spans="1:27" ht="64.5" customHeight="1">
      <c r="A80" s="169">
        <v>111</v>
      </c>
      <c r="B80" s="178" t="s">
        <v>104</v>
      </c>
      <c r="C80" s="169">
        <v>2219</v>
      </c>
      <c r="D80" s="183">
        <v>45756</v>
      </c>
      <c r="E80" s="172">
        <v>7994847</v>
      </c>
      <c r="F80" s="191">
        <v>23856412000</v>
      </c>
      <c r="G80" s="169" t="s">
        <v>24</v>
      </c>
      <c r="H80" s="174">
        <v>9002896700</v>
      </c>
      <c r="I80" s="184">
        <v>0</v>
      </c>
      <c r="J80" s="184">
        <v>8402896699.999999</v>
      </c>
      <c r="K80" s="184">
        <v>600000000</v>
      </c>
      <c r="L80" s="176">
        <v>8315314699.999999</v>
      </c>
      <c r="M80" s="176">
        <v>7976749000</v>
      </c>
      <c r="N80" s="176">
        <v>338565700</v>
      </c>
      <c r="O80" s="176">
        <v>687582000.00000036</v>
      </c>
      <c r="P80" s="176" t="e">
        <f>VLOOKUP(E80,#REF!,#REF!-2,FALSE)*1000000</f>
        <v>#REF!</v>
      </c>
      <c r="Q80" s="185" t="s">
        <v>25</v>
      </c>
      <c r="R80" s="177" t="s">
        <v>461</v>
      </c>
      <c r="S80" s="177" t="s">
        <v>65</v>
      </c>
      <c r="T80" s="186">
        <v>0</v>
      </c>
      <c r="U80" s="179">
        <f t="shared" si="3"/>
        <v>687582000.00000036</v>
      </c>
      <c r="V80" s="180" t="s">
        <v>26</v>
      </c>
      <c r="W80" s="186"/>
      <c r="X80" s="150"/>
      <c r="Y80" s="150"/>
      <c r="Z80" s="150"/>
      <c r="AA80" s="150"/>
    </row>
    <row r="81" spans="1:27" ht="64.5" customHeight="1">
      <c r="A81" s="169">
        <v>115</v>
      </c>
      <c r="B81" s="178" t="s">
        <v>105</v>
      </c>
      <c r="C81" s="169">
        <v>2219</v>
      </c>
      <c r="D81" s="183">
        <v>45756</v>
      </c>
      <c r="E81" s="172">
        <v>7998081</v>
      </c>
      <c r="F81" s="191">
        <v>14154322000</v>
      </c>
      <c r="G81" s="169" t="s">
        <v>24</v>
      </c>
      <c r="H81" s="174">
        <v>927877000</v>
      </c>
      <c r="I81" s="184">
        <v>0</v>
      </c>
      <c r="J81" s="184">
        <v>0</v>
      </c>
      <c r="K81" s="184">
        <v>927877000</v>
      </c>
      <c r="L81" s="176">
        <v>877757000</v>
      </c>
      <c r="M81" s="176">
        <v>0</v>
      </c>
      <c r="N81" s="176">
        <v>877757000</v>
      </c>
      <c r="O81" s="176">
        <v>50120000.000000007</v>
      </c>
      <c r="P81" s="176" t="e">
        <f>VLOOKUP(E81,#REF!,#REF!-2,FALSE)*1000000</f>
        <v>#REF!</v>
      </c>
      <c r="Q81" s="185" t="s">
        <v>25</v>
      </c>
      <c r="R81" s="177" t="s">
        <v>461</v>
      </c>
      <c r="S81" s="177" t="s">
        <v>65</v>
      </c>
      <c r="T81" s="186">
        <v>0</v>
      </c>
      <c r="U81" s="179">
        <f t="shared" si="3"/>
        <v>50120000.000000007</v>
      </c>
      <c r="V81" s="180" t="s">
        <v>26</v>
      </c>
      <c r="W81" s="186"/>
      <c r="X81" s="150"/>
      <c r="Y81" s="150"/>
      <c r="Z81" s="150"/>
      <c r="AA81" s="150"/>
    </row>
    <row r="82" spans="1:27" ht="64.5" customHeight="1">
      <c r="A82" s="169">
        <v>116</v>
      </c>
      <c r="B82" s="178" t="s">
        <v>106</v>
      </c>
      <c r="C82" s="169">
        <v>2219</v>
      </c>
      <c r="D82" s="183">
        <v>45756</v>
      </c>
      <c r="E82" s="172">
        <v>7998103</v>
      </c>
      <c r="F82" s="191">
        <v>31000000000</v>
      </c>
      <c r="G82" s="169" t="s">
        <v>24</v>
      </c>
      <c r="H82" s="174">
        <v>934608000</v>
      </c>
      <c r="I82" s="184">
        <v>0</v>
      </c>
      <c r="J82" s="184">
        <v>0</v>
      </c>
      <c r="K82" s="184">
        <v>934608000</v>
      </c>
      <c r="L82" s="176">
        <v>934608000</v>
      </c>
      <c r="M82" s="176">
        <v>0</v>
      </c>
      <c r="N82" s="176">
        <v>934608000</v>
      </c>
      <c r="O82" s="176">
        <v>0</v>
      </c>
      <c r="P82" s="176" t="e">
        <f>VLOOKUP(E82,#REF!,#REF!-2,FALSE)*1000000</f>
        <v>#REF!</v>
      </c>
      <c r="Q82" s="185" t="s">
        <v>25</v>
      </c>
      <c r="R82" s="177" t="s">
        <v>461</v>
      </c>
      <c r="S82" s="177"/>
      <c r="T82" s="178">
        <v>0</v>
      </c>
      <c r="U82" s="179">
        <f t="shared" si="3"/>
        <v>0</v>
      </c>
      <c r="V82" s="180" t="s">
        <v>26</v>
      </c>
      <c r="W82" s="186"/>
      <c r="X82" s="150"/>
      <c r="Y82" s="150"/>
      <c r="Z82" s="150"/>
      <c r="AA82" s="150"/>
    </row>
    <row r="83" spans="1:27" s="256" customFormat="1" ht="64.5" customHeight="1">
      <c r="A83" s="238">
        <v>117</v>
      </c>
      <c r="B83" s="247" t="s">
        <v>107</v>
      </c>
      <c r="C83" s="238">
        <v>2219</v>
      </c>
      <c r="D83" s="250">
        <v>45756</v>
      </c>
      <c r="E83" s="241">
        <v>8000760</v>
      </c>
      <c r="F83" s="254">
        <v>30000000000</v>
      </c>
      <c r="G83" s="238" t="s">
        <v>24</v>
      </c>
      <c r="H83" s="243">
        <v>1627983000</v>
      </c>
      <c r="I83" s="251">
        <v>0</v>
      </c>
      <c r="J83" s="251">
        <v>1140089000</v>
      </c>
      <c r="K83" s="251">
        <v>487894000</v>
      </c>
      <c r="L83" s="245">
        <v>1627874000</v>
      </c>
      <c r="M83" s="245">
        <v>1140089000</v>
      </c>
      <c r="N83" s="245">
        <v>487785000.00000006</v>
      </c>
      <c r="O83" s="245">
        <v>108999.9999999236</v>
      </c>
      <c r="P83" s="176" t="e">
        <f>VLOOKUP(E83,#REF!,#REF!-2,FALSE)*1000000</f>
        <v>#REF!</v>
      </c>
      <c r="Q83" s="252" t="s">
        <v>25</v>
      </c>
      <c r="R83" s="246" t="s">
        <v>461</v>
      </c>
      <c r="S83" s="246" t="s">
        <v>65</v>
      </c>
      <c r="T83" s="253">
        <v>0</v>
      </c>
      <c r="U83" s="248">
        <f t="shared" si="3"/>
        <v>108999.9999999236</v>
      </c>
      <c r="V83" s="249" t="s">
        <v>26</v>
      </c>
      <c r="W83" s="253"/>
      <c r="X83" s="237"/>
      <c r="Y83" s="237"/>
      <c r="Z83" s="237"/>
      <c r="AA83" s="237"/>
    </row>
    <row r="84" spans="1:27" s="256" customFormat="1" ht="64.5" customHeight="1">
      <c r="A84" s="238">
        <v>118</v>
      </c>
      <c r="B84" s="247" t="s">
        <v>108</v>
      </c>
      <c r="C84" s="238" t="s">
        <v>84</v>
      </c>
      <c r="D84" s="250">
        <v>45756</v>
      </c>
      <c r="E84" s="241">
        <v>8011167</v>
      </c>
      <c r="F84" s="254">
        <v>26000000000</v>
      </c>
      <c r="G84" s="238" t="s">
        <v>24</v>
      </c>
      <c r="H84" s="243">
        <v>1868321000</v>
      </c>
      <c r="I84" s="251">
        <v>0</v>
      </c>
      <c r="J84" s="251">
        <v>1300000000</v>
      </c>
      <c r="K84" s="251">
        <v>568321000</v>
      </c>
      <c r="L84" s="245">
        <v>1868320000</v>
      </c>
      <c r="M84" s="245">
        <v>1300000000</v>
      </c>
      <c r="N84" s="245">
        <v>568319999.99999988</v>
      </c>
      <c r="O84" s="245">
        <v>999.99999997635314</v>
      </c>
      <c r="P84" s="176" t="e">
        <f>VLOOKUP(E84,#REF!,#REF!-2,FALSE)*1000000</f>
        <v>#REF!</v>
      </c>
      <c r="Q84" s="252" t="s">
        <v>25</v>
      </c>
      <c r="R84" s="246" t="s">
        <v>461</v>
      </c>
      <c r="S84" s="246" t="s">
        <v>65</v>
      </c>
      <c r="T84" s="253">
        <v>0</v>
      </c>
      <c r="U84" s="248">
        <f t="shared" si="3"/>
        <v>999.99999997635314</v>
      </c>
      <c r="V84" s="249" t="s">
        <v>26</v>
      </c>
      <c r="W84" s="253"/>
      <c r="X84" s="237"/>
      <c r="Y84" s="237"/>
      <c r="Z84" s="237"/>
      <c r="AA84" s="237"/>
    </row>
    <row r="85" spans="1:27" s="256" customFormat="1" ht="64.5" customHeight="1">
      <c r="A85" s="238">
        <v>119</v>
      </c>
      <c r="B85" s="247" t="s">
        <v>109</v>
      </c>
      <c r="C85" s="238">
        <v>2219</v>
      </c>
      <c r="D85" s="250">
        <v>45756</v>
      </c>
      <c r="E85" s="241">
        <v>8011168</v>
      </c>
      <c r="F85" s="254">
        <v>90500000000</v>
      </c>
      <c r="G85" s="238" t="s">
        <v>24</v>
      </c>
      <c r="H85" s="243">
        <v>49828717000</v>
      </c>
      <c r="I85" s="251">
        <v>0</v>
      </c>
      <c r="J85" s="251">
        <v>4828716999.999999</v>
      </c>
      <c r="K85" s="251">
        <v>45000000000</v>
      </c>
      <c r="L85" s="245">
        <v>49828437000</v>
      </c>
      <c r="M85" s="245">
        <v>4828720000</v>
      </c>
      <c r="N85" s="245">
        <v>44999717000</v>
      </c>
      <c r="O85" s="245">
        <v>279999.99999883585</v>
      </c>
      <c r="P85" s="176" t="e">
        <f>VLOOKUP(E85,#REF!,#REF!-2,FALSE)*1000000</f>
        <v>#REF!</v>
      </c>
      <c r="Q85" s="252" t="s">
        <v>25</v>
      </c>
      <c r="R85" s="246" t="s">
        <v>461</v>
      </c>
      <c r="S85" s="246"/>
      <c r="T85" s="253">
        <v>0</v>
      </c>
      <c r="U85" s="248">
        <f t="shared" si="3"/>
        <v>279999.99999883585</v>
      </c>
      <c r="V85" s="249" t="s">
        <v>26</v>
      </c>
      <c r="W85" s="253"/>
      <c r="X85" s="237"/>
      <c r="Y85" s="237"/>
      <c r="Z85" s="237"/>
      <c r="AA85" s="237"/>
    </row>
    <row r="86" spans="1:27" ht="64.5" customHeight="1">
      <c r="A86" s="169">
        <v>120</v>
      </c>
      <c r="B86" s="178" t="s">
        <v>110</v>
      </c>
      <c r="C86" s="169">
        <v>2219</v>
      </c>
      <c r="D86" s="183">
        <v>45756</v>
      </c>
      <c r="E86" s="172">
        <v>8011169</v>
      </c>
      <c r="F86" s="191">
        <v>52000000000</v>
      </c>
      <c r="G86" s="169" t="s">
        <v>24</v>
      </c>
      <c r="H86" s="174">
        <v>3156157000</v>
      </c>
      <c r="I86" s="184">
        <v>0</v>
      </c>
      <c r="J86" s="184">
        <v>3156157000</v>
      </c>
      <c r="K86" s="184">
        <v>0</v>
      </c>
      <c r="L86" s="176">
        <v>3156157000</v>
      </c>
      <c r="M86" s="176">
        <v>3156157000</v>
      </c>
      <c r="N86" s="176">
        <v>0</v>
      </c>
      <c r="O86" s="176">
        <v>0</v>
      </c>
      <c r="P86" s="176" t="e">
        <f>VLOOKUP(E86,#REF!,#REF!-2,FALSE)*1000000</f>
        <v>#REF!</v>
      </c>
      <c r="Q86" s="185" t="s">
        <v>25</v>
      </c>
      <c r="R86" s="177" t="s">
        <v>461</v>
      </c>
      <c r="S86" s="177"/>
      <c r="T86" s="178">
        <v>0</v>
      </c>
      <c r="U86" s="179">
        <f t="shared" si="3"/>
        <v>0</v>
      </c>
      <c r="V86" s="180" t="s">
        <v>26</v>
      </c>
      <c r="W86" s="186"/>
      <c r="X86" s="150"/>
      <c r="Y86" s="150"/>
      <c r="Z86" s="150"/>
      <c r="AA86" s="150"/>
    </row>
    <row r="87" spans="1:27" ht="64.5" customHeight="1">
      <c r="A87" s="169">
        <v>121</v>
      </c>
      <c r="B87" s="178" t="s">
        <v>111</v>
      </c>
      <c r="C87" s="169">
        <v>2219</v>
      </c>
      <c r="D87" s="183">
        <v>45756</v>
      </c>
      <c r="E87" s="172">
        <v>8011447</v>
      </c>
      <c r="F87" s="191">
        <v>4351000000</v>
      </c>
      <c r="G87" s="169" t="s">
        <v>24</v>
      </c>
      <c r="H87" s="174">
        <v>444100000</v>
      </c>
      <c r="I87" s="184">
        <v>0</v>
      </c>
      <c r="J87" s="184">
        <v>215000000</v>
      </c>
      <c r="K87" s="184">
        <v>229100000</v>
      </c>
      <c r="L87" s="176">
        <v>228274000</v>
      </c>
      <c r="M87" s="176">
        <v>215000000</v>
      </c>
      <c r="N87" s="176">
        <v>13274000</v>
      </c>
      <c r="O87" s="176">
        <v>215826000.00000003</v>
      </c>
      <c r="P87" s="176" t="e">
        <f>VLOOKUP(E87,#REF!,#REF!-2,FALSE)*1000000</f>
        <v>#REF!</v>
      </c>
      <c r="Q87" s="185" t="s">
        <v>25</v>
      </c>
      <c r="R87" s="177" t="s">
        <v>461</v>
      </c>
      <c r="S87" s="177" t="s">
        <v>65</v>
      </c>
      <c r="T87" s="186">
        <v>0</v>
      </c>
      <c r="U87" s="179">
        <f t="shared" si="3"/>
        <v>215826000.00000003</v>
      </c>
      <c r="V87" s="180" t="s">
        <v>26</v>
      </c>
      <c r="W87" s="178"/>
      <c r="X87" s="150"/>
      <c r="Y87" s="150"/>
      <c r="Z87" s="150"/>
      <c r="AA87" s="150"/>
    </row>
    <row r="88" spans="1:27" ht="64.5" customHeight="1">
      <c r="A88" s="169">
        <v>122</v>
      </c>
      <c r="B88" s="178" t="s">
        <v>112</v>
      </c>
      <c r="C88" s="169">
        <v>2219</v>
      </c>
      <c r="D88" s="183">
        <v>45756</v>
      </c>
      <c r="E88" s="172">
        <v>8012564</v>
      </c>
      <c r="F88" s="191">
        <v>5416116000</v>
      </c>
      <c r="G88" s="169" t="s">
        <v>24</v>
      </c>
      <c r="H88" s="174">
        <v>1012000000</v>
      </c>
      <c r="I88" s="184">
        <v>0</v>
      </c>
      <c r="J88" s="184">
        <v>0</v>
      </c>
      <c r="K88" s="184">
        <v>1012000000</v>
      </c>
      <c r="L88" s="176">
        <v>1012000000</v>
      </c>
      <c r="M88" s="176">
        <v>0</v>
      </c>
      <c r="N88" s="176">
        <v>1012000000</v>
      </c>
      <c r="O88" s="176">
        <v>0</v>
      </c>
      <c r="P88" s="176" t="e">
        <f>VLOOKUP(E88,#REF!,#REF!-2,FALSE)*1000000</f>
        <v>#REF!</v>
      </c>
      <c r="Q88" s="185" t="s">
        <v>25</v>
      </c>
      <c r="R88" s="177" t="s">
        <v>461</v>
      </c>
      <c r="S88" s="177"/>
      <c r="T88" s="178">
        <v>0</v>
      </c>
      <c r="U88" s="179">
        <f t="shared" si="3"/>
        <v>0</v>
      </c>
      <c r="V88" s="180" t="s">
        <v>26</v>
      </c>
      <c r="W88" s="186"/>
      <c r="X88" s="150"/>
      <c r="Y88" s="150"/>
      <c r="Z88" s="150"/>
      <c r="AA88" s="150"/>
    </row>
    <row r="89" spans="1:27" ht="64.5" customHeight="1">
      <c r="A89" s="169">
        <v>123</v>
      </c>
      <c r="B89" s="178" t="s">
        <v>113</v>
      </c>
      <c r="C89" s="169">
        <v>2219</v>
      </c>
      <c r="D89" s="183">
        <v>45756</v>
      </c>
      <c r="E89" s="172">
        <v>8012567</v>
      </c>
      <c r="F89" s="191">
        <v>50000000000</v>
      </c>
      <c r="G89" s="169" t="s">
        <v>24</v>
      </c>
      <c r="H89" s="174">
        <v>3600550999.9999976</v>
      </c>
      <c r="I89" s="184">
        <v>0</v>
      </c>
      <c r="J89" s="184">
        <v>3600550999.9999976</v>
      </c>
      <c r="K89" s="184">
        <v>0</v>
      </c>
      <c r="L89" s="176">
        <v>3573000000</v>
      </c>
      <c r="M89" s="176">
        <v>3573000000</v>
      </c>
      <c r="N89" s="176">
        <v>0</v>
      </c>
      <c r="O89" s="176">
        <v>27550999.999997657</v>
      </c>
      <c r="P89" s="176" t="e">
        <f>VLOOKUP(E89,#REF!,#REF!-2,FALSE)*1000000</f>
        <v>#REF!</v>
      </c>
      <c r="Q89" s="185" t="s">
        <v>25</v>
      </c>
      <c r="R89" s="177" t="s">
        <v>461</v>
      </c>
      <c r="S89" s="177" t="s">
        <v>65</v>
      </c>
      <c r="T89" s="186">
        <v>0</v>
      </c>
      <c r="U89" s="179">
        <f t="shared" si="3"/>
        <v>27550999.999997657</v>
      </c>
      <c r="V89" s="180" t="s">
        <v>26</v>
      </c>
      <c r="W89" s="186"/>
      <c r="X89" s="150"/>
      <c r="Y89" s="150"/>
      <c r="Z89" s="150"/>
      <c r="AA89" s="150"/>
    </row>
    <row r="90" spans="1:27" ht="64.5" customHeight="1">
      <c r="A90" s="169">
        <v>124</v>
      </c>
      <c r="B90" s="178" t="s">
        <v>114</v>
      </c>
      <c r="C90" s="169">
        <v>2219</v>
      </c>
      <c r="D90" s="183">
        <v>45756</v>
      </c>
      <c r="E90" s="172">
        <v>8012949</v>
      </c>
      <c r="F90" s="191">
        <v>4900410000</v>
      </c>
      <c r="G90" s="169" t="s">
        <v>24</v>
      </c>
      <c r="H90" s="174">
        <v>570676413.00000012</v>
      </c>
      <c r="I90" s="184">
        <v>0</v>
      </c>
      <c r="J90" s="184">
        <v>570676413.00000012</v>
      </c>
      <c r="K90" s="184">
        <v>0</v>
      </c>
      <c r="L90" s="176">
        <v>0</v>
      </c>
      <c r="M90" s="176">
        <v>0</v>
      </c>
      <c r="N90" s="176">
        <v>0</v>
      </c>
      <c r="O90" s="176">
        <v>570676413.00000012</v>
      </c>
      <c r="P90" s="176" t="e">
        <f>VLOOKUP(E90,#REF!,#REF!-2,FALSE)*1000000</f>
        <v>#REF!</v>
      </c>
      <c r="Q90" s="185" t="s">
        <v>25</v>
      </c>
      <c r="R90" s="177" t="s">
        <v>461</v>
      </c>
      <c r="S90" s="177" t="s">
        <v>65</v>
      </c>
      <c r="T90" s="186">
        <v>0</v>
      </c>
      <c r="U90" s="179">
        <f t="shared" si="3"/>
        <v>570676413.00000012</v>
      </c>
      <c r="V90" s="180" t="s">
        <v>26</v>
      </c>
      <c r="W90" s="186"/>
      <c r="X90" s="150"/>
      <c r="Y90" s="150"/>
      <c r="Z90" s="150"/>
      <c r="AA90" s="150"/>
    </row>
    <row r="91" spans="1:27" ht="64.5" customHeight="1">
      <c r="A91" s="169">
        <v>128</v>
      </c>
      <c r="B91" s="178" t="s">
        <v>115</v>
      </c>
      <c r="C91" s="169">
        <v>2219</v>
      </c>
      <c r="D91" s="183">
        <v>45756</v>
      </c>
      <c r="E91" s="172">
        <v>8017179</v>
      </c>
      <c r="F91" s="191">
        <v>6526732000</v>
      </c>
      <c r="G91" s="169" t="s">
        <v>24</v>
      </c>
      <c r="H91" s="174">
        <v>463586000.00000024</v>
      </c>
      <c r="I91" s="184">
        <v>0</v>
      </c>
      <c r="J91" s="184">
        <v>0</v>
      </c>
      <c r="K91" s="184">
        <v>463586000.00000024</v>
      </c>
      <c r="L91" s="176">
        <v>462965707</v>
      </c>
      <c r="M91" s="176">
        <v>0</v>
      </c>
      <c r="N91" s="176">
        <v>462965707</v>
      </c>
      <c r="O91" s="176">
        <v>620293.00000023108</v>
      </c>
      <c r="P91" s="176" t="e">
        <f>VLOOKUP(E91,#REF!,#REF!-2,FALSE)*1000000</f>
        <v>#REF!</v>
      </c>
      <c r="Q91" s="185" t="s">
        <v>25</v>
      </c>
      <c r="R91" s="177" t="s">
        <v>461</v>
      </c>
      <c r="S91" s="177" t="s">
        <v>65</v>
      </c>
      <c r="T91" s="186">
        <v>0</v>
      </c>
      <c r="U91" s="179">
        <f t="shared" si="3"/>
        <v>620293.00000023108</v>
      </c>
      <c r="V91" s="180" t="s">
        <v>26</v>
      </c>
      <c r="W91" s="186"/>
      <c r="X91" s="150"/>
      <c r="Y91" s="150"/>
      <c r="Z91" s="150"/>
      <c r="AA91" s="150"/>
    </row>
    <row r="92" spans="1:27" ht="64.5" customHeight="1">
      <c r="A92" s="169">
        <v>130</v>
      </c>
      <c r="B92" s="178" t="s">
        <v>116</v>
      </c>
      <c r="C92" s="169">
        <v>2219</v>
      </c>
      <c r="D92" s="183">
        <v>45756</v>
      </c>
      <c r="E92" s="172">
        <v>8018195</v>
      </c>
      <c r="F92" s="191">
        <v>4149374000</v>
      </c>
      <c r="G92" s="169" t="s">
        <v>24</v>
      </c>
      <c r="H92" s="174">
        <v>583643000</v>
      </c>
      <c r="I92" s="184">
        <v>0</v>
      </c>
      <c r="J92" s="184">
        <v>583643000</v>
      </c>
      <c r="K92" s="184">
        <v>0</v>
      </c>
      <c r="L92" s="176">
        <v>422226000</v>
      </c>
      <c r="M92" s="176">
        <v>422226000</v>
      </c>
      <c r="N92" s="176">
        <v>0</v>
      </c>
      <c r="O92" s="176">
        <v>161417000.00000003</v>
      </c>
      <c r="P92" s="176" t="e">
        <f>VLOOKUP(E92,#REF!,#REF!-2,FALSE)*1000000</f>
        <v>#REF!</v>
      </c>
      <c r="Q92" s="185" t="s">
        <v>25</v>
      </c>
      <c r="R92" s="177" t="s">
        <v>461</v>
      </c>
      <c r="S92" s="177" t="s">
        <v>65</v>
      </c>
      <c r="T92" s="186">
        <v>0</v>
      </c>
      <c r="U92" s="179">
        <f t="shared" si="3"/>
        <v>161417000.00000003</v>
      </c>
      <c r="V92" s="180" t="s">
        <v>26</v>
      </c>
      <c r="W92" s="186"/>
      <c r="X92" s="150"/>
      <c r="Y92" s="150"/>
      <c r="Z92" s="150"/>
      <c r="AA92" s="150"/>
    </row>
    <row r="93" spans="1:27" s="256" customFormat="1" ht="64.5" customHeight="1">
      <c r="A93" s="238">
        <v>132</v>
      </c>
      <c r="B93" s="247" t="s">
        <v>117</v>
      </c>
      <c r="C93" s="238">
        <v>2219</v>
      </c>
      <c r="D93" s="250">
        <v>45756</v>
      </c>
      <c r="E93" s="241">
        <v>8018885</v>
      </c>
      <c r="F93" s="254">
        <v>1624599000</v>
      </c>
      <c r="G93" s="238" t="s">
        <v>24</v>
      </c>
      <c r="H93" s="243">
        <v>132245000</v>
      </c>
      <c r="I93" s="251">
        <v>0</v>
      </c>
      <c r="J93" s="251">
        <v>0</v>
      </c>
      <c r="K93" s="251">
        <v>132245000</v>
      </c>
      <c r="L93" s="245">
        <v>131964000</v>
      </c>
      <c r="M93" s="245">
        <v>0</v>
      </c>
      <c r="N93" s="245">
        <v>131964000</v>
      </c>
      <c r="O93" s="245">
        <v>281000.00000000594</v>
      </c>
      <c r="P93" s="245" t="e">
        <f>VLOOKUP(E93,#REF!,#REF!-2,FALSE)*1000000</f>
        <v>#REF!</v>
      </c>
      <c r="Q93" s="252" t="s">
        <v>25</v>
      </c>
      <c r="R93" s="246" t="s">
        <v>461</v>
      </c>
      <c r="S93" s="246" t="s">
        <v>65</v>
      </c>
      <c r="T93" s="253">
        <v>0</v>
      </c>
      <c r="U93" s="248">
        <f t="shared" si="3"/>
        <v>281000.00000000594</v>
      </c>
      <c r="V93" s="249" t="s">
        <v>26</v>
      </c>
      <c r="W93" s="253"/>
      <c r="X93" s="237"/>
      <c r="Y93" s="237"/>
      <c r="Z93" s="237"/>
      <c r="AA93" s="237"/>
    </row>
    <row r="94" spans="1:27" ht="64.5" customHeight="1">
      <c r="A94" s="169">
        <v>134</v>
      </c>
      <c r="B94" s="178" t="s">
        <v>118</v>
      </c>
      <c r="C94" s="169">
        <v>2219</v>
      </c>
      <c r="D94" s="183">
        <v>45756</v>
      </c>
      <c r="E94" s="172">
        <v>8020014</v>
      </c>
      <c r="F94" s="191">
        <v>8000000000</v>
      </c>
      <c r="G94" s="169" t="s">
        <v>24</v>
      </c>
      <c r="H94" s="174">
        <v>898000000</v>
      </c>
      <c r="I94" s="184">
        <v>0</v>
      </c>
      <c r="J94" s="184">
        <v>298000000</v>
      </c>
      <c r="K94" s="184">
        <v>600000000</v>
      </c>
      <c r="L94" s="176">
        <v>600000000</v>
      </c>
      <c r="M94" s="176">
        <v>298000000</v>
      </c>
      <c r="N94" s="176">
        <v>302000000</v>
      </c>
      <c r="O94" s="176">
        <v>298000000</v>
      </c>
      <c r="P94" s="176" t="e">
        <f>VLOOKUP(E94,#REF!,#REF!-2,FALSE)*1000000</f>
        <v>#REF!</v>
      </c>
      <c r="Q94" s="185" t="s">
        <v>25</v>
      </c>
      <c r="R94" s="177" t="s">
        <v>461</v>
      </c>
      <c r="S94" s="177" t="s">
        <v>65</v>
      </c>
      <c r="T94" s="186">
        <v>0</v>
      </c>
      <c r="U94" s="179">
        <f t="shared" si="3"/>
        <v>298000000</v>
      </c>
      <c r="V94" s="180" t="s">
        <v>26</v>
      </c>
      <c r="W94" s="186"/>
      <c r="X94" s="150"/>
      <c r="Y94" s="150"/>
      <c r="Z94" s="150"/>
      <c r="AA94" s="150"/>
    </row>
    <row r="95" spans="1:27" ht="64.5" customHeight="1">
      <c r="A95" s="169">
        <v>138</v>
      </c>
      <c r="B95" s="198" t="s">
        <v>119</v>
      </c>
      <c r="C95" s="169">
        <v>2219</v>
      </c>
      <c r="D95" s="183">
        <v>45756</v>
      </c>
      <c r="E95" s="172">
        <v>8020389</v>
      </c>
      <c r="F95" s="191">
        <v>15931231000</v>
      </c>
      <c r="G95" s="169" t="s">
        <v>24</v>
      </c>
      <c r="H95" s="174">
        <v>960117999.99999988</v>
      </c>
      <c r="I95" s="184">
        <v>0</v>
      </c>
      <c r="J95" s="184">
        <v>732000000</v>
      </c>
      <c r="K95" s="184">
        <v>228118000</v>
      </c>
      <c r="L95" s="176">
        <v>960117999.99999988</v>
      </c>
      <c r="M95" s="176">
        <v>732000000</v>
      </c>
      <c r="N95" s="176">
        <v>228118000</v>
      </c>
      <c r="O95" s="176">
        <v>0</v>
      </c>
      <c r="P95" s="176" t="e">
        <f>VLOOKUP(E95,#REF!,#REF!-2,FALSE)*1000000</f>
        <v>#REF!</v>
      </c>
      <c r="Q95" s="185" t="s">
        <v>25</v>
      </c>
      <c r="R95" s="177" t="s">
        <v>461</v>
      </c>
      <c r="S95" s="177"/>
      <c r="T95" s="178">
        <v>0</v>
      </c>
      <c r="U95" s="179">
        <f t="shared" si="3"/>
        <v>0</v>
      </c>
      <c r="V95" s="180" t="s">
        <v>26</v>
      </c>
      <c r="W95" s="186"/>
      <c r="X95" s="150"/>
      <c r="Y95" s="150"/>
      <c r="Z95" s="150"/>
      <c r="AA95" s="150"/>
    </row>
    <row r="96" spans="1:27" ht="64.5" customHeight="1">
      <c r="A96" s="169">
        <v>139</v>
      </c>
      <c r="B96" s="178" t="s">
        <v>120</v>
      </c>
      <c r="C96" s="169">
        <v>2219</v>
      </c>
      <c r="D96" s="183">
        <v>45756</v>
      </c>
      <c r="E96" s="172">
        <v>8022189</v>
      </c>
      <c r="F96" s="191">
        <v>17500000000</v>
      </c>
      <c r="G96" s="169" t="s">
        <v>24</v>
      </c>
      <c r="H96" s="174">
        <v>1042593000.0000001</v>
      </c>
      <c r="I96" s="184">
        <v>0</v>
      </c>
      <c r="J96" s="184">
        <v>0</v>
      </c>
      <c r="K96" s="184">
        <v>1042593000.0000001</v>
      </c>
      <c r="L96" s="176">
        <v>1042593000.0000001</v>
      </c>
      <c r="M96" s="176">
        <v>0</v>
      </c>
      <c r="N96" s="176">
        <v>1042593000.0000001</v>
      </c>
      <c r="O96" s="176">
        <v>0</v>
      </c>
      <c r="P96" s="176" t="e">
        <f>VLOOKUP(E96,#REF!,#REF!-2,FALSE)*1000000</f>
        <v>#REF!</v>
      </c>
      <c r="Q96" s="185" t="s">
        <v>25</v>
      </c>
      <c r="R96" s="177" t="s">
        <v>461</v>
      </c>
      <c r="S96" s="177"/>
      <c r="T96" s="178">
        <v>0</v>
      </c>
      <c r="U96" s="179">
        <f t="shared" si="3"/>
        <v>0</v>
      </c>
      <c r="V96" s="180" t="s">
        <v>26</v>
      </c>
      <c r="W96" s="178"/>
      <c r="X96" s="150"/>
      <c r="Y96" s="150"/>
      <c r="Z96" s="150"/>
      <c r="AA96" s="150"/>
    </row>
    <row r="97" spans="1:27" ht="64.5" customHeight="1">
      <c r="A97" s="169">
        <v>140</v>
      </c>
      <c r="B97" s="178" t="s">
        <v>121</v>
      </c>
      <c r="C97" s="169">
        <v>2219</v>
      </c>
      <c r="D97" s="183">
        <v>45756</v>
      </c>
      <c r="E97" s="172">
        <v>8022190</v>
      </c>
      <c r="F97" s="193">
        <v>23500000000</v>
      </c>
      <c r="G97" s="169" t="s">
        <v>24</v>
      </c>
      <c r="H97" s="174">
        <v>4515092000.000001</v>
      </c>
      <c r="I97" s="184">
        <v>0</v>
      </c>
      <c r="J97" s="184">
        <v>409750000</v>
      </c>
      <c r="K97" s="184">
        <v>4105342000.0000005</v>
      </c>
      <c r="L97" s="176">
        <v>4515091487</v>
      </c>
      <c r="M97" s="176">
        <v>409750000</v>
      </c>
      <c r="N97" s="176">
        <v>4105341486.9999995</v>
      </c>
      <c r="O97" s="176">
        <v>513.00000086484943</v>
      </c>
      <c r="P97" s="176" t="e">
        <f>VLOOKUP(E97,#REF!,#REF!-2,FALSE)*1000000</f>
        <v>#REF!</v>
      </c>
      <c r="Q97" s="185" t="s">
        <v>25</v>
      </c>
      <c r="R97" s="177" t="s">
        <v>461</v>
      </c>
      <c r="S97" s="177"/>
      <c r="T97" s="186">
        <v>0</v>
      </c>
      <c r="U97" s="179">
        <f t="shared" si="3"/>
        <v>513.00000086484943</v>
      </c>
      <c r="V97" s="180" t="s">
        <v>26</v>
      </c>
      <c r="W97" s="186"/>
      <c r="X97" s="150"/>
      <c r="Y97" s="150"/>
      <c r="Z97" s="150"/>
      <c r="AA97" s="150"/>
    </row>
    <row r="98" spans="1:27" ht="64.5" customHeight="1">
      <c r="A98" s="169">
        <v>143</v>
      </c>
      <c r="B98" s="178" t="s">
        <v>122</v>
      </c>
      <c r="C98" s="169">
        <v>2219</v>
      </c>
      <c r="D98" s="183">
        <v>45756</v>
      </c>
      <c r="E98" s="172">
        <v>8023060</v>
      </c>
      <c r="F98" s="191">
        <v>14225812000</v>
      </c>
      <c r="G98" s="169" t="s">
        <v>24</v>
      </c>
      <c r="H98" s="174">
        <v>574000000</v>
      </c>
      <c r="I98" s="184">
        <v>0</v>
      </c>
      <c r="J98" s="184">
        <v>0</v>
      </c>
      <c r="K98" s="184">
        <v>574000000</v>
      </c>
      <c r="L98" s="176">
        <v>574000000</v>
      </c>
      <c r="M98" s="176">
        <v>0</v>
      </c>
      <c r="N98" s="176">
        <v>574000000</v>
      </c>
      <c r="O98" s="176">
        <v>0</v>
      </c>
      <c r="P98" s="176" t="e">
        <f>VLOOKUP(E98,#REF!,#REF!-2,FALSE)*1000000</f>
        <v>#REF!</v>
      </c>
      <c r="Q98" s="185" t="s">
        <v>25</v>
      </c>
      <c r="R98" s="177" t="s">
        <v>461</v>
      </c>
      <c r="S98" s="177"/>
      <c r="T98" s="178">
        <v>0</v>
      </c>
      <c r="U98" s="179">
        <f t="shared" si="3"/>
        <v>0</v>
      </c>
      <c r="V98" s="180" t="s">
        <v>26</v>
      </c>
      <c r="W98" s="186"/>
      <c r="X98" s="150"/>
      <c r="Y98" s="150"/>
      <c r="Z98" s="150"/>
      <c r="AA98" s="150"/>
    </row>
    <row r="99" spans="1:27" ht="64.5" customHeight="1">
      <c r="A99" s="169">
        <v>147</v>
      </c>
      <c r="B99" s="178" t="s">
        <v>123</v>
      </c>
      <c r="C99" s="169">
        <v>2219</v>
      </c>
      <c r="D99" s="183">
        <v>45756</v>
      </c>
      <c r="E99" s="172">
        <v>8025724</v>
      </c>
      <c r="F99" s="191">
        <v>32500000000</v>
      </c>
      <c r="G99" s="169" t="s">
        <v>24</v>
      </c>
      <c r="H99" s="174">
        <v>11520453182.000002</v>
      </c>
      <c r="I99" s="184">
        <v>0</v>
      </c>
      <c r="J99" s="184">
        <v>8524654182</v>
      </c>
      <c r="K99" s="184">
        <v>2995799000</v>
      </c>
      <c r="L99" s="176">
        <v>10958192000</v>
      </c>
      <c r="M99" s="176">
        <v>8524654000</v>
      </c>
      <c r="N99" s="176">
        <v>2433538000</v>
      </c>
      <c r="O99" s="176">
        <v>562261182.00000024</v>
      </c>
      <c r="P99" s="176" t="e">
        <f>VLOOKUP(E99,#REF!,#REF!-2,FALSE)*1000000</f>
        <v>#REF!</v>
      </c>
      <c r="Q99" s="185" t="s">
        <v>25</v>
      </c>
      <c r="R99" s="177" t="s">
        <v>461</v>
      </c>
      <c r="S99" s="177" t="s">
        <v>124</v>
      </c>
      <c r="T99" s="186">
        <v>210000000</v>
      </c>
      <c r="U99" s="179">
        <f t="shared" si="3"/>
        <v>352261182.00000024</v>
      </c>
      <c r="V99" s="180" t="s">
        <v>26</v>
      </c>
      <c r="W99" s="186"/>
      <c r="X99" s="150"/>
      <c r="Y99" s="150"/>
      <c r="Z99" s="150"/>
      <c r="AA99" s="150"/>
    </row>
    <row r="100" spans="1:27" ht="64.5" customHeight="1">
      <c r="A100" s="169">
        <v>148</v>
      </c>
      <c r="B100" s="178" t="s">
        <v>125</v>
      </c>
      <c r="C100" s="169">
        <v>2219</v>
      </c>
      <c r="D100" s="183">
        <v>45756</v>
      </c>
      <c r="E100" s="172">
        <v>8025726</v>
      </c>
      <c r="F100" s="191">
        <v>30000000000</v>
      </c>
      <c r="G100" s="169" t="s">
        <v>24</v>
      </c>
      <c r="H100" s="174">
        <v>2573420599.9999995</v>
      </c>
      <c r="I100" s="184">
        <v>0</v>
      </c>
      <c r="J100" s="184">
        <v>1203420599.9999995</v>
      </c>
      <c r="K100" s="184">
        <v>1370000000</v>
      </c>
      <c r="L100" s="176">
        <v>1918659000</v>
      </c>
      <c r="M100" s="176">
        <v>548659000</v>
      </c>
      <c r="N100" s="176">
        <v>1370000000</v>
      </c>
      <c r="O100" s="176">
        <v>654761599.9999994</v>
      </c>
      <c r="P100" s="176" t="e">
        <f>VLOOKUP(E100,#REF!,#REF!-2,FALSE)*1000000</f>
        <v>#REF!</v>
      </c>
      <c r="Q100" s="185" t="s">
        <v>25</v>
      </c>
      <c r="R100" s="177" t="s">
        <v>461</v>
      </c>
      <c r="S100" s="177" t="s">
        <v>126</v>
      </c>
      <c r="T100" s="186">
        <v>0</v>
      </c>
      <c r="U100" s="179">
        <f t="shared" si="3"/>
        <v>654761599.9999994</v>
      </c>
      <c r="V100" s="180" t="s">
        <v>26</v>
      </c>
      <c r="W100" s="186">
        <f>J100-M100</f>
        <v>654761599.99999952</v>
      </c>
      <c r="X100" s="150"/>
      <c r="Y100" s="150"/>
      <c r="Z100" s="150"/>
      <c r="AA100" s="150"/>
    </row>
    <row r="101" spans="1:27" ht="64.5" customHeight="1">
      <c r="A101" s="169">
        <v>149</v>
      </c>
      <c r="B101" s="178" t="s">
        <v>127</v>
      </c>
      <c r="C101" s="169">
        <v>2219</v>
      </c>
      <c r="D101" s="183">
        <v>45756</v>
      </c>
      <c r="E101" s="172">
        <v>8025727</v>
      </c>
      <c r="F101" s="191">
        <v>12000000000</v>
      </c>
      <c r="G101" s="169" t="s">
        <v>24</v>
      </c>
      <c r="H101" s="174">
        <v>755680000</v>
      </c>
      <c r="I101" s="184">
        <v>0</v>
      </c>
      <c r="J101" s="184">
        <v>0</v>
      </c>
      <c r="K101" s="184">
        <v>755680000</v>
      </c>
      <c r="L101" s="176">
        <v>755680000</v>
      </c>
      <c r="M101" s="176">
        <v>0</v>
      </c>
      <c r="N101" s="176">
        <v>755680000</v>
      </c>
      <c r="O101" s="176">
        <v>0</v>
      </c>
      <c r="P101" s="176" t="e">
        <f>VLOOKUP(E101,#REF!,#REF!-2,FALSE)*1000000</f>
        <v>#REF!</v>
      </c>
      <c r="Q101" s="185" t="s">
        <v>25</v>
      </c>
      <c r="R101" s="177" t="s">
        <v>461</v>
      </c>
      <c r="S101" s="177"/>
      <c r="T101" s="178">
        <v>0</v>
      </c>
      <c r="U101" s="179">
        <f t="shared" si="3"/>
        <v>0</v>
      </c>
      <c r="V101" s="180" t="s">
        <v>26</v>
      </c>
      <c r="W101" s="186"/>
      <c r="X101" s="150"/>
      <c r="Y101" s="150"/>
      <c r="Z101" s="150"/>
      <c r="AA101" s="150"/>
    </row>
    <row r="102" spans="1:27" ht="64.5" customHeight="1">
      <c r="A102" s="169">
        <v>152</v>
      </c>
      <c r="B102" s="198" t="s">
        <v>128</v>
      </c>
      <c r="C102" s="169">
        <v>2219</v>
      </c>
      <c r="D102" s="183">
        <v>45756</v>
      </c>
      <c r="E102" s="172">
        <v>8027328</v>
      </c>
      <c r="F102" s="191">
        <v>9101229000</v>
      </c>
      <c r="G102" s="169" t="s">
        <v>24</v>
      </c>
      <c r="H102" s="174">
        <v>157000000</v>
      </c>
      <c r="I102" s="184">
        <v>0</v>
      </c>
      <c r="J102" s="184">
        <v>0</v>
      </c>
      <c r="K102" s="184">
        <v>157000000</v>
      </c>
      <c r="L102" s="176">
        <v>145487000</v>
      </c>
      <c r="M102" s="176">
        <v>0</v>
      </c>
      <c r="N102" s="176">
        <v>145487000</v>
      </c>
      <c r="O102" s="176">
        <v>11513000.000000006</v>
      </c>
      <c r="P102" s="176" t="e">
        <f>VLOOKUP(E102,#REF!,#REF!-2,FALSE)*1000000</f>
        <v>#REF!</v>
      </c>
      <c r="Q102" s="185" t="s">
        <v>25</v>
      </c>
      <c r="R102" s="177" t="s">
        <v>461</v>
      </c>
      <c r="S102" s="177" t="s">
        <v>65</v>
      </c>
      <c r="T102" s="186">
        <v>0</v>
      </c>
      <c r="U102" s="179">
        <f t="shared" si="3"/>
        <v>11513000.000000006</v>
      </c>
      <c r="V102" s="180" t="s">
        <v>26</v>
      </c>
      <c r="W102" s="186"/>
      <c r="X102" s="150"/>
      <c r="Y102" s="150"/>
      <c r="Z102" s="150"/>
      <c r="AA102" s="150"/>
    </row>
    <row r="103" spans="1:27" ht="64.5" customHeight="1">
      <c r="A103" s="169">
        <v>156</v>
      </c>
      <c r="B103" s="178" t="s">
        <v>129</v>
      </c>
      <c r="C103" s="169">
        <v>2219</v>
      </c>
      <c r="D103" s="183">
        <v>45756</v>
      </c>
      <c r="E103" s="172">
        <v>8031934</v>
      </c>
      <c r="F103" s="191">
        <v>5920002000</v>
      </c>
      <c r="G103" s="169" t="s">
        <v>24</v>
      </c>
      <c r="H103" s="174">
        <v>779999999.99999952</v>
      </c>
      <c r="I103" s="184">
        <v>0</v>
      </c>
      <c r="J103" s="184">
        <v>779999999.99999952</v>
      </c>
      <c r="K103" s="184">
        <v>0</v>
      </c>
      <c r="L103" s="176">
        <v>562425000</v>
      </c>
      <c r="M103" s="176">
        <v>562425000</v>
      </c>
      <c r="N103" s="176">
        <v>0</v>
      </c>
      <c r="O103" s="176">
        <v>217574999.99999958</v>
      </c>
      <c r="P103" s="176" t="e">
        <f>VLOOKUP(E103,#REF!,#REF!-2,FALSE)*1000000</f>
        <v>#REF!</v>
      </c>
      <c r="Q103" s="185" t="s">
        <v>25</v>
      </c>
      <c r="R103" s="177" t="s">
        <v>461</v>
      </c>
      <c r="S103" s="177" t="s">
        <v>130</v>
      </c>
      <c r="T103" s="186">
        <v>55000000</v>
      </c>
      <c r="U103" s="179">
        <f t="shared" si="3"/>
        <v>162574999.99999958</v>
      </c>
      <c r="V103" s="180" t="s">
        <v>26</v>
      </c>
      <c r="W103" s="186">
        <f>+T103</f>
        <v>55000000</v>
      </c>
      <c r="X103" s="150"/>
      <c r="Y103" s="150"/>
      <c r="Z103" s="150"/>
      <c r="AA103" s="150"/>
    </row>
    <row r="104" spans="1:27" ht="64.5" customHeight="1">
      <c r="A104" s="169">
        <v>158</v>
      </c>
      <c r="B104" s="178" t="s">
        <v>131</v>
      </c>
      <c r="C104" s="169">
        <v>2219</v>
      </c>
      <c r="D104" s="183">
        <v>45756</v>
      </c>
      <c r="E104" s="172">
        <v>8032248</v>
      </c>
      <c r="F104" s="191">
        <v>8500000000</v>
      </c>
      <c r="G104" s="169" t="s">
        <v>24</v>
      </c>
      <c r="H104" s="174">
        <v>956880999.99999964</v>
      </c>
      <c r="I104" s="184">
        <v>0</v>
      </c>
      <c r="J104" s="184">
        <v>604672999.99999964</v>
      </c>
      <c r="K104" s="184">
        <v>352207999.99999994</v>
      </c>
      <c r="L104" s="176">
        <v>956880999.99999964</v>
      </c>
      <c r="M104" s="176">
        <v>604672999.99999964</v>
      </c>
      <c r="N104" s="176">
        <v>352207999.99999994</v>
      </c>
      <c r="O104" s="176">
        <v>0</v>
      </c>
      <c r="P104" s="176" t="e">
        <f>VLOOKUP(E104,#REF!,#REF!-2,FALSE)*1000000</f>
        <v>#REF!</v>
      </c>
      <c r="Q104" s="185" t="s">
        <v>25</v>
      </c>
      <c r="R104" s="177" t="s">
        <v>461</v>
      </c>
      <c r="S104" s="177"/>
      <c r="T104" s="178">
        <v>0</v>
      </c>
      <c r="U104" s="179">
        <f t="shared" si="3"/>
        <v>0</v>
      </c>
      <c r="V104" s="180" t="s">
        <v>26</v>
      </c>
      <c r="W104" s="181"/>
      <c r="X104" s="150"/>
      <c r="Y104" s="150"/>
      <c r="Z104" s="150"/>
      <c r="AA104" s="150"/>
    </row>
    <row r="105" spans="1:27" s="256" customFormat="1" ht="64.5" customHeight="1">
      <c r="A105" s="238">
        <v>161</v>
      </c>
      <c r="B105" s="247" t="s">
        <v>132</v>
      </c>
      <c r="C105" s="238">
        <v>2219</v>
      </c>
      <c r="D105" s="250">
        <v>45756</v>
      </c>
      <c r="E105" s="241">
        <v>8035278</v>
      </c>
      <c r="F105" s="254">
        <v>11500000000</v>
      </c>
      <c r="G105" s="238" t="s">
        <v>24</v>
      </c>
      <c r="H105" s="243">
        <v>1447201000.0000002</v>
      </c>
      <c r="I105" s="251">
        <v>0</v>
      </c>
      <c r="J105" s="251">
        <v>1135171000.0000002</v>
      </c>
      <c r="K105" s="251">
        <v>312030000</v>
      </c>
      <c r="L105" s="245">
        <v>1447030000</v>
      </c>
      <c r="M105" s="245">
        <v>1135171000.0000002</v>
      </c>
      <c r="N105" s="245">
        <v>311858999.9999997</v>
      </c>
      <c r="O105" s="245">
        <v>171000.00000027649</v>
      </c>
      <c r="P105" s="245" t="e">
        <f>VLOOKUP(E105,#REF!,#REF!-2,FALSE)*1000000</f>
        <v>#REF!</v>
      </c>
      <c r="Q105" s="252" t="s">
        <v>25</v>
      </c>
      <c r="R105" s="246" t="s">
        <v>461</v>
      </c>
      <c r="S105" s="246" t="s">
        <v>65</v>
      </c>
      <c r="T105" s="253">
        <v>0</v>
      </c>
      <c r="U105" s="248">
        <f t="shared" si="3"/>
        <v>171000.00000027649</v>
      </c>
      <c r="V105" s="249" t="s">
        <v>26</v>
      </c>
      <c r="W105" s="257"/>
      <c r="X105" s="237"/>
      <c r="Y105" s="237"/>
      <c r="Z105" s="237"/>
      <c r="AA105" s="237"/>
    </row>
    <row r="106" spans="1:27" ht="64.5" customHeight="1">
      <c r="A106" s="169">
        <v>163</v>
      </c>
      <c r="B106" s="178" t="s">
        <v>133</v>
      </c>
      <c r="C106" s="169">
        <v>2219</v>
      </c>
      <c r="D106" s="183">
        <v>45756</v>
      </c>
      <c r="E106" s="172">
        <v>8036265</v>
      </c>
      <c r="F106" s="191">
        <v>10665234000</v>
      </c>
      <c r="G106" s="169" t="s">
        <v>24</v>
      </c>
      <c r="H106" s="174">
        <v>2578205200</v>
      </c>
      <c r="I106" s="184">
        <v>0</v>
      </c>
      <c r="J106" s="184">
        <v>0</v>
      </c>
      <c r="K106" s="184">
        <v>2578205200</v>
      </c>
      <c r="L106" s="176">
        <v>2578205200</v>
      </c>
      <c r="M106" s="176">
        <v>0</v>
      </c>
      <c r="N106" s="176">
        <v>2578205200</v>
      </c>
      <c r="O106" s="176">
        <v>0</v>
      </c>
      <c r="P106" s="176" t="e">
        <f>VLOOKUP(E106,#REF!,#REF!-2,FALSE)*1000000</f>
        <v>#REF!</v>
      </c>
      <c r="Q106" s="185" t="s">
        <v>25</v>
      </c>
      <c r="R106" s="177" t="s">
        <v>461</v>
      </c>
      <c r="S106" s="177"/>
      <c r="T106" s="178">
        <v>0</v>
      </c>
      <c r="U106" s="179">
        <f t="shared" si="3"/>
        <v>0</v>
      </c>
      <c r="V106" s="180" t="s">
        <v>26</v>
      </c>
      <c r="W106" s="181"/>
      <c r="X106" s="150"/>
      <c r="Y106" s="150"/>
      <c r="Z106" s="150"/>
      <c r="AA106" s="150"/>
    </row>
    <row r="107" spans="1:27" ht="64.5" customHeight="1">
      <c r="A107" s="169">
        <v>188</v>
      </c>
      <c r="B107" s="178" t="s">
        <v>134</v>
      </c>
      <c r="C107" s="169">
        <v>2219</v>
      </c>
      <c r="D107" s="183">
        <v>45756</v>
      </c>
      <c r="E107" s="172">
        <v>8055489</v>
      </c>
      <c r="F107" s="191">
        <v>13000000000</v>
      </c>
      <c r="G107" s="169" t="s">
        <v>24</v>
      </c>
      <c r="H107" s="174">
        <v>1369219000.000001</v>
      </c>
      <c r="I107" s="184">
        <v>0</v>
      </c>
      <c r="J107" s="184">
        <v>1369219000.000001</v>
      </c>
      <c r="K107" s="184">
        <v>0</v>
      </c>
      <c r="L107" s="176">
        <v>673029000</v>
      </c>
      <c r="M107" s="176">
        <v>673029000</v>
      </c>
      <c r="N107" s="176">
        <v>0</v>
      </c>
      <c r="O107" s="176">
        <v>696190000.00000095</v>
      </c>
      <c r="P107" s="176" t="e">
        <f>VLOOKUP(E107,#REF!,#REF!-2,FALSE)*1000000</f>
        <v>#REF!</v>
      </c>
      <c r="Q107" s="185" t="s">
        <v>25</v>
      </c>
      <c r="R107" s="177" t="s">
        <v>461</v>
      </c>
      <c r="S107" s="177" t="s">
        <v>65</v>
      </c>
      <c r="T107" s="186">
        <v>0</v>
      </c>
      <c r="U107" s="179">
        <f t="shared" si="3"/>
        <v>696190000.00000095</v>
      </c>
      <c r="V107" s="180" t="s">
        <v>26</v>
      </c>
      <c r="W107" s="181"/>
      <c r="X107" s="150"/>
      <c r="Y107" s="150"/>
      <c r="Z107" s="150"/>
      <c r="AA107" s="150"/>
    </row>
    <row r="108" spans="1:27" ht="64.5" customHeight="1">
      <c r="A108" s="169">
        <v>189</v>
      </c>
      <c r="B108" s="178" t="s">
        <v>135</v>
      </c>
      <c r="C108" s="169">
        <v>2219</v>
      </c>
      <c r="D108" s="183">
        <v>45756</v>
      </c>
      <c r="E108" s="172">
        <v>8055490</v>
      </c>
      <c r="F108" s="191">
        <v>2840000000</v>
      </c>
      <c r="G108" s="169" t="s">
        <v>24</v>
      </c>
      <c r="H108" s="174">
        <v>310445000</v>
      </c>
      <c r="I108" s="184">
        <v>0</v>
      </c>
      <c r="J108" s="184">
        <v>310445000</v>
      </c>
      <c r="K108" s="184">
        <v>0</v>
      </c>
      <c r="L108" s="176">
        <v>181000000</v>
      </c>
      <c r="M108" s="176">
        <v>181000000</v>
      </c>
      <c r="N108" s="176">
        <v>0</v>
      </c>
      <c r="O108" s="176">
        <v>129445000</v>
      </c>
      <c r="P108" s="176" t="e">
        <f>VLOOKUP(E108,#REF!,#REF!-2,FALSE)*1000000</f>
        <v>#REF!</v>
      </c>
      <c r="Q108" s="185" t="s">
        <v>25</v>
      </c>
      <c r="R108" s="177" t="s">
        <v>461</v>
      </c>
      <c r="S108" s="177" t="s">
        <v>136</v>
      </c>
      <c r="T108" s="186">
        <v>25000000</v>
      </c>
      <c r="U108" s="179">
        <f t="shared" si="3"/>
        <v>104445000</v>
      </c>
      <c r="V108" s="186">
        <v>25000000</v>
      </c>
      <c r="W108" s="186">
        <v>25000000</v>
      </c>
      <c r="X108" s="150"/>
      <c r="Y108" s="150"/>
      <c r="Z108" s="150"/>
      <c r="AA108" s="150"/>
    </row>
    <row r="109" spans="1:27" ht="64.5" customHeight="1">
      <c r="A109" s="169">
        <v>190</v>
      </c>
      <c r="B109" s="178" t="s">
        <v>137</v>
      </c>
      <c r="C109" s="169">
        <v>2853</v>
      </c>
      <c r="D109" s="183" t="s">
        <v>74</v>
      </c>
      <c r="E109" s="172">
        <v>8056425</v>
      </c>
      <c r="F109" s="191">
        <v>4700000000</v>
      </c>
      <c r="G109" s="169" t="s">
        <v>24</v>
      </c>
      <c r="H109" s="174">
        <v>470000000</v>
      </c>
      <c r="I109" s="184">
        <v>0</v>
      </c>
      <c r="J109" s="184">
        <v>0</v>
      </c>
      <c r="K109" s="175">
        <v>470000000</v>
      </c>
      <c r="L109" s="176">
        <v>466172000</v>
      </c>
      <c r="M109" s="176">
        <v>0</v>
      </c>
      <c r="N109" s="176">
        <v>466172000</v>
      </c>
      <c r="O109" s="176">
        <v>3827999.9999999744</v>
      </c>
      <c r="P109" s="176" t="e">
        <f>VLOOKUP(E109,#REF!,#REF!-2,FALSE)*1000000</f>
        <v>#REF!</v>
      </c>
      <c r="Q109" s="185" t="s">
        <v>25</v>
      </c>
      <c r="R109" s="177" t="s">
        <v>461</v>
      </c>
      <c r="S109" s="177" t="s">
        <v>65</v>
      </c>
      <c r="T109" s="186">
        <v>0</v>
      </c>
      <c r="U109" s="179">
        <f t="shared" si="3"/>
        <v>3827999.9999999744</v>
      </c>
      <c r="V109" s="180" t="s">
        <v>26</v>
      </c>
      <c r="W109" s="181"/>
      <c r="X109" s="150"/>
      <c r="Y109" s="150"/>
      <c r="Z109" s="150"/>
      <c r="AA109" s="150"/>
    </row>
    <row r="110" spans="1:27" ht="64.5" customHeight="1">
      <c r="A110" s="169">
        <v>213</v>
      </c>
      <c r="B110" s="178" t="s">
        <v>138</v>
      </c>
      <c r="C110" s="169">
        <v>2219</v>
      </c>
      <c r="D110" s="183">
        <v>45756</v>
      </c>
      <c r="E110" s="172">
        <v>8071084</v>
      </c>
      <c r="F110" s="191">
        <v>7689581000</v>
      </c>
      <c r="G110" s="169" t="s">
        <v>24</v>
      </c>
      <c r="H110" s="174">
        <v>1379590000.0000002</v>
      </c>
      <c r="I110" s="184">
        <v>0</v>
      </c>
      <c r="J110" s="184">
        <v>879590000.00000012</v>
      </c>
      <c r="K110" s="184">
        <v>500000000</v>
      </c>
      <c r="L110" s="176">
        <v>1373061000</v>
      </c>
      <c r="M110" s="176">
        <v>879590000.00000012</v>
      </c>
      <c r="N110" s="176">
        <v>493470999.99999976</v>
      </c>
      <c r="O110" s="176">
        <v>6529000.0000002235</v>
      </c>
      <c r="P110" s="176" t="e">
        <f>VLOOKUP(E110,#REF!,#REF!-2,FALSE)*1000000</f>
        <v>#REF!</v>
      </c>
      <c r="Q110" s="185" t="s">
        <v>25</v>
      </c>
      <c r="R110" s="177" t="s">
        <v>461</v>
      </c>
      <c r="S110" s="177" t="s">
        <v>65</v>
      </c>
      <c r="T110" s="186">
        <v>0</v>
      </c>
      <c r="U110" s="179">
        <f t="shared" si="3"/>
        <v>6529000.0000002235</v>
      </c>
      <c r="V110" s="180" t="s">
        <v>26</v>
      </c>
      <c r="W110" s="181"/>
      <c r="X110" s="150"/>
      <c r="Y110" s="150"/>
      <c r="Z110" s="150"/>
      <c r="AA110" s="150"/>
    </row>
    <row r="111" spans="1:27" s="256" customFormat="1" ht="64.5" customHeight="1">
      <c r="A111" s="238">
        <v>214</v>
      </c>
      <c r="B111" s="247" t="s">
        <v>139</v>
      </c>
      <c r="C111" s="238">
        <v>2219</v>
      </c>
      <c r="D111" s="250">
        <v>45756</v>
      </c>
      <c r="E111" s="241">
        <v>8071085</v>
      </c>
      <c r="F111" s="254">
        <v>3886000000</v>
      </c>
      <c r="G111" s="238" t="s">
        <v>24</v>
      </c>
      <c r="H111" s="243">
        <v>96338000.000000209</v>
      </c>
      <c r="I111" s="251">
        <v>0</v>
      </c>
      <c r="J111" s="251">
        <v>89280000.000000194</v>
      </c>
      <c r="K111" s="251">
        <v>7058000.0000000065</v>
      </c>
      <c r="L111" s="245">
        <v>96058000</v>
      </c>
      <c r="M111" s="245">
        <v>89280000.000000194</v>
      </c>
      <c r="N111" s="245">
        <v>6777999.9999998072</v>
      </c>
      <c r="O111" s="245">
        <v>280000.00000020012</v>
      </c>
      <c r="P111" s="245" t="e">
        <f>VLOOKUP(E111,#REF!,#REF!-2,FALSE)*1000000</f>
        <v>#REF!</v>
      </c>
      <c r="Q111" s="252" t="s">
        <v>25</v>
      </c>
      <c r="R111" s="246" t="s">
        <v>461</v>
      </c>
      <c r="S111" s="246" t="s">
        <v>65</v>
      </c>
      <c r="T111" s="253">
        <v>0</v>
      </c>
      <c r="U111" s="248">
        <f t="shared" si="3"/>
        <v>280000.00000020012</v>
      </c>
      <c r="V111" s="249" t="s">
        <v>26</v>
      </c>
      <c r="W111" s="257"/>
      <c r="X111" s="237"/>
      <c r="Y111" s="237"/>
      <c r="Z111" s="237"/>
      <c r="AA111" s="237"/>
    </row>
    <row r="112" spans="1:27" s="256" customFormat="1" ht="64.5" customHeight="1">
      <c r="A112" s="238">
        <v>215</v>
      </c>
      <c r="B112" s="247" t="s">
        <v>140</v>
      </c>
      <c r="C112" s="238">
        <v>2219</v>
      </c>
      <c r="D112" s="250">
        <v>45756</v>
      </c>
      <c r="E112" s="241">
        <v>8071089</v>
      </c>
      <c r="F112" s="254">
        <v>4600000000</v>
      </c>
      <c r="G112" s="238" t="s">
        <v>24</v>
      </c>
      <c r="H112" s="243">
        <v>494233999.99999982</v>
      </c>
      <c r="I112" s="251">
        <v>0</v>
      </c>
      <c r="J112" s="251">
        <v>315469999.99999982</v>
      </c>
      <c r="K112" s="251">
        <v>178764000</v>
      </c>
      <c r="L112" s="245">
        <v>493764000</v>
      </c>
      <c r="M112" s="245">
        <v>315469999.99999982</v>
      </c>
      <c r="N112" s="245">
        <v>178294000.00000021</v>
      </c>
      <c r="O112" s="245">
        <v>469999.99999979988</v>
      </c>
      <c r="P112" s="245" t="e">
        <f>VLOOKUP(E112,#REF!,#REF!-2,FALSE)*1000000</f>
        <v>#REF!</v>
      </c>
      <c r="Q112" s="252" t="s">
        <v>25</v>
      </c>
      <c r="R112" s="246" t="s">
        <v>461</v>
      </c>
      <c r="S112" s="246" t="s">
        <v>65</v>
      </c>
      <c r="T112" s="253">
        <v>0</v>
      </c>
      <c r="U112" s="248">
        <f t="shared" si="3"/>
        <v>469999.99999979988</v>
      </c>
      <c r="V112" s="249" t="s">
        <v>26</v>
      </c>
      <c r="W112" s="257"/>
      <c r="X112" s="237"/>
      <c r="Y112" s="237"/>
      <c r="Z112" s="237"/>
      <c r="AA112" s="237"/>
    </row>
    <row r="113" spans="1:27" ht="64.5" customHeight="1">
      <c r="A113" s="169">
        <v>217</v>
      </c>
      <c r="B113" s="178" t="s">
        <v>141</v>
      </c>
      <c r="C113" s="169">
        <v>2219</v>
      </c>
      <c r="D113" s="183">
        <v>45756</v>
      </c>
      <c r="E113" s="172">
        <v>8072692</v>
      </c>
      <c r="F113" s="191">
        <v>7471171000</v>
      </c>
      <c r="G113" s="169" t="s">
        <v>24</v>
      </c>
      <c r="H113" s="174">
        <v>544183000</v>
      </c>
      <c r="I113" s="184">
        <v>0</v>
      </c>
      <c r="J113" s="184">
        <v>544183000</v>
      </c>
      <c r="K113" s="184">
        <v>0</v>
      </c>
      <c r="L113" s="176">
        <v>541118000</v>
      </c>
      <c r="M113" s="176">
        <v>541118000</v>
      </c>
      <c r="N113" s="176">
        <v>0</v>
      </c>
      <c r="O113" s="176">
        <v>3064999.9999999409</v>
      </c>
      <c r="P113" s="176" t="e">
        <f>VLOOKUP(E113,#REF!,#REF!-2,FALSE)*1000000</f>
        <v>#REF!</v>
      </c>
      <c r="Q113" s="185" t="s">
        <v>25</v>
      </c>
      <c r="R113" s="177" t="s">
        <v>461</v>
      </c>
      <c r="S113" s="177" t="s">
        <v>736</v>
      </c>
      <c r="T113" s="186">
        <v>0</v>
      </c>
      <c r="U113" s="179">
        <f t="shared" si="3"/>
        <v>3064999.9999999409</v>
      </c>
      <c r="V113" s="186">
        <v>3065000</v>
      </c>
      <c r="W113" s="186">
        <v>3065000</v>
      </c>
      <c r="X113" s="150"/>
      <c r="Y113" s="150"/>
      <c r="Z113" s="150"/>
      <c r="AA113" s="150"/>
    </row>
    <row r="114" spans="1:27" s="256" customFormat="1" ht="64.5" customHeight="1">
      <c r="A114" s="238">
        <v>219</v>
      </c>
      <c r="B114" s="247" t="s">
        <v>142</v>
      </c>
      <c r="C114" s="238">
        <v>2219</v>
      </c>
      <c r="D114" s="250">
        <v>45756</v>
      </c>
      <c r="E114" s="241">
        <v>8072694</v>
      </c>
      <c r="F114" s="254">
        <v>16000000000</v>
      </c>
      <c r="G114" s="238" t="s">
        <v>24</v>
      </c>
      <c r="H114" s="243">
        <v>7242453000</v>
      </c>
      <c r="I114" s="251">
        <v>0</v>
      </c>
      <c r="J114" s="251">
        <v>6742453000</v>
      </c>
      <c r="K114" s="251">
        <v>500000000</v>
      </c>
      <c r="L114" s="245">
        <v>7242000000</v>
      </c>
      <c r="M114" s="245">
        <v>6742000000</v>
      </c>
      <c r="N114" s="245">
        <v>500000000</v>
      </c>
      <c r="O114" s="245">
        <v>453000.00000042928</v>
      </c>
      <c r="P114" s="245" t="e">
        <f>VLOOKUP(E114,#REF!,#REF!-2,FALSE)*1000000</f>
        <v>#REF!</v>
      </c>
      <c r="Q114" s="252" t="s">
        <v>25</v>
      </c>
      <c r="R114" s="246" t="s">
        <v>461</v>
      </c>
      <c r="S114" s="246"/>
      <c r="T114" s="253">
        <v>0</v>
      </c>
      <c r="U114" s="248">
        <f t="shared" si="3"/>
        <v>453000.00000042928</v>
      </c>
      <c r="V114" s="249" t="s">
        <v>26</v>
      </c>
      <c r="W114" s="257"/>
      <c r="X114" s="237"/>
      <c r="Y114" s="237"/>
      <c r="Z114" s="237"/>
      <c r="AA114" s="237"/>
    </row>
    <row r="115" spans="1:27" ht="64.5" customHeight="1">
      <c r="A115" s="169">
        <v>222</v>
      </c>
      <c r="B115" s="178" t="s">
        <v>143</v>
      </c>
      <c r="C115" s="169">
        <v>2219</v>
      </c>
      <c r="D115" s="183">
        <v>45756</v>
      </c>
      <c r="E115" s="172">
        <v>8073437</v>
      </c>
      <c r="F115" s="191">
        <v>8550000000</v>
      </c>
      <c r="G115" s="169" t="s">
        <v>24</v>
      </c>
      <c r="H115" s="174">
        <v>548890999.99999964</v>
      </c>
      <c r="I115" s="184">
        <v>0</v>
      </c>
      <c r="J115" s="184">
        <v>548890999.99999964</v>
      </c>
      <c r="K115" s="184">
        <v>0</v>
      </c>
      <c r="L115" s="176">
        <v>537316390</v>
      </c>
      <c r="M115" s="176">
        <v>537316390</v>
      </c>
      <c r="N115" s="176">
        <v>0</v>
      </c>
      <c r="O115" s="176">
        <v>11574609.999999667</v>
      </c>
      <c r="P115" s="176" t="e">
        <f>VLOOKUP(E115,#REF!,#REF!-2,FALSE)*1000000</f>
        <v>#REF!</v>
      </c>
      <c r="Q115" s="185" t="s">
        <v>25</v>
      </c>
      <c r="R115" s="177" t="s">
        <v>461</v>
      </c>
      <c r="S115" s="177" t="s">
        <v>65</v>
      </c>
      <c r="T115" s="186">
        <v>0</v>
      </c>
      <c r="U115" s="179">
        <f t="shared" si="3"/>
        <v>11574609.999999667</v>
      </c>
      <c r="V115" s="180" t="s">
        <v>26</v>
      </c>
      <c r="W115" s="181"/>
      <c r="X115" s="150"/>
      <c r="Y115" s="150"/>
      <c r="Z115" s="150"/>
      <c r="AA115" s="150"/>
    </row>
    <row r="116" spans="1:27" ht="64.5" customHeight="1">
      <c r="A116" s="169">
        <v>226</v>
      </c>
      <c r="B116" s="178" t="s">
        <v>144</v>
      </c>
      <c r="C116" s="169">
        <v>2219</v>
      </c>
      <c r="D116" s="183">
        <v>45756</v>
      </c>
      <c r="E116" s="172">
        <v>8076310</v>
      </c>
      <c r="F116" s="191">
        <v>4478037000</v>
      </c>
      <c r="G116" s="169" t="s">
        <v>24</v>
      </c>
      <c r="H116" s="174">
        <v>263334999.99999997</v>
      </c>
      <c r="I116" s="184">
        <v>0</v>
      </c>
      <c r="J116" s="184">
        <v>0</v>
      </c>
      <c r="K116" s="184">
        <v>263334999.99999997</v>
      </c>
      <c r="L116" s="176">
        <v>263334999.99999997</v>
      </c>
      <c r="M116" s="176">
        <v>0</v>
      </c>
      <c r="N116" s="176">
        <v>263334999.99999997</v>
      </c>
      <c r="O116" s="176">
        <v>0</v>
      </c>
      <c r="P116" s="176" t="e">
        <f>VLOOKUP(E116,#REF!,#REF!-2,FALSE)*1000000</f>
        <v>#REF!</v>
      </c>
      <c r="Q116" s="185" t="s">
        <v>25</v>
      </c>
      <c r="R116" s="177" t="s">
        <v>461</v>
      </c>
      <c r="S116" s="177"/>
      <c r="T116" s="178">
        <v>0</v>
      </c>
      <c r="U116" s="179">
        <f t="shared" si="3"/>
        <v>0</v>
      </c>
      <c r="V116" s="180" t="s">
        <v>26</v>
      </c>
      <c r="W116" s="181"/>
      <c r="X116" s="150"/>
      <c r="Y116" s="150"/>
      <c r="Z116" s="150"/>
      <c r="AA116" s="150"/>
    </row>
    <row r="117" spans="1:27" s="256" customFormat="1" ht="64.5" customHeight="1">
      <c r="A117" s="238">
        <v>233</v>
      </c>
      <c r="B117" s="247" t="s">
        <v>145</v>
      </c>
      <c r="C117" s="238">
        <v>2219</v>
      </c>
      <c r="D117" s="250">
        <v>45756</v>
      </c>
      <c r="E117" s="241">
        <v>8077839</v>
      </c>
      <c r="F117" s="254">
        <v>4059000000</v>
      </c>
      <c r="G117" s="238" t="s">
        <v>24</v>
      </c>
      <c r="H117" s="243">
        <v>226606000.00000021</v>
      </c>
      <c r="I117" s="251">
        <v>0</v>
      </c>
      <c r="J117" s="251">
        <v>208606000.00000021</v>
      </c>
      <c r="K117" s="251">
        <v>18000000</v>
      </c>
      <c r="L117" s="245">
        <v>226536000</v>
      </c>
      <c r="M117" s="245">
        <v>208606000.00000021</v>
      </c>
      <c r="N117" s="245">
        <v>17929999.99999978</v>
      </c>
      <c r="O117" s="245">
        <v>70000.000000220549</v>
      </c>
      <c r="P117" s="245" t="e">
        <f>VLOOKUP(E117,#REF!,#REF!-2,FALSE)*1000000</f>
        <v>#REF!</v>
      </c>
      <c r="Q117" s="252" t="s">
        <v>25</v>
      </c>
      <c r="R117" s="246" t="s">
        <v>461</v>
      </c>
      <c r="S117" s="246" t="s">
        <v>65</v>
      </c>
      <c r="T117" s="253">
        <v>0</v>
      </c>
      <c r="U117" s="248">
        <f t="shared" si="3"/>
        <v>70000.000000220549</v>
      </c>
      <c r="V117" s="249" t="s">
        <v>26</v>
      </c>
      <c r="W117" s="257"/>
      <c r="X117" s="237"/>
      <c r="Y117" s="237"/>
      <c r="Z117" s="237"/>
      <c r="AA117" s="237"/>
    </row>
    <row r="118" spans="1:27" s="256" customFormat="1" ht="64.5" customHeight="1">
      <c r="A118" s="238">
        <v>243</v>
      </c>
      <c r="B118" s="247" t="s">
        <v>146</v>
      </c>
      <c r="C118" s="238">
        <v>2219</v>
      </c>
      <c r="D118" s="250">
        <v>45756</v>
      </c>
      <c r="E118" s="241">
        <v>8081345</v>
      </c>
      <c r="F118" s="254">
        <v>11351277000</v>
      </c>
      <c r="G118" s="238" t="s">
        <v>24</v>
      </c>
      <c r="H118" s="243">
        <v>5147449840</v>
      </c>
      <c r="I118" s="251">
        <v>0</v>
      </c>
      <c r="J118" s="251">
        <v>129444840</v>
      </c>
      <c r="K118" s="251">
        <v>5018005000</v>
      </c>
      <c r="L118" s="245">
        <v>5147445000</v>
      </c>
      <c r="M118" s="245">
        <v>129440000</v>
      </c>
      <c r="N118" s="245">
        <v>5018005000</v>
      </c>
      <c r="O118" s="245">
        <v>4840.0000005131005</v>
      </c>
      <c r="P118" s="245" t="e">
        <f>VLOOKUP(E118,#REF!,#REF!-2,FALSE)*1000000</f>
        <v>#REF!</v>
      </c>
      <c r="Q118" s="252" t="s">
        <v>25</v>
      </c>
      <c r="R118" s="246" t="s">
        <v>461</v>
      </c>
      <c r="S118" s="246"/>
      <c r="T118" s="253">
        <v>0</v>
      </c>
      <c r="U118" s="248">
        <f t="shared" si="3"/>
        <v>4840.0000005131005</v>
      </c>
      <c r="V118" s="249" t="s">
        <v>26</v>
      </c>
      <c r="W118" s="257"/>
      <c r="X118" s="237"/>
      <c r="Y118" s="237"/>
      <c r="Z118" s="237"/>
      <c r="AA118" s="237"/>
    </row>
    <row r="119" spans="1:27" s="256" customFormat="1" ht="64.5" customHeight="1">
      <c r="A119" s="238">
        <v>247</v>
      </c>
      <c r="B119" s="247" t="s">
        <v>147</v>
      </c>
      <c r="C119" s="238">
        <v>2219</v>
      </c>
      <c r="D119" s="250">
        <v>45756</v>
      </c>
      <c r="E119" s="241">
        <v>8084057</v>
      </c>
      <c r="F119" s="254">
        <v>1209157000</v>
      </c>
      <c r="G119" s="238" t="s">
        <v>24</v>
      </c>
      <c r="H119" s="243">
        <v>89418999.99999997</v>
      </c>
      <c r="I119" s="251">
        <v>0</v>
      </c>
      <c r="J119" s="251">
        <v>57366999.999999963</v>
      </c>
      <c r="K119" s="251">
        <v>32052000.000000007</v>
      </c>
      <c r="L119" s="245">
        <v>89052000</v>
      </c>
      <c r="M119" s="245">
        <v>57366999.999999963</v>
      </c>
      <c r="N119" s="245">
        <v>31685000.000000045</v>
      </c>
      <c r="O119" s="245">
        <v>366999.99999996182</v>
      </c>
      <c r="P119" s="245" t="e">
        <f>VLOOKUP(E119,#REF!,#REF!-2,FALSE)*1000000</f>
        <v>#REF!</v>
      </c>
      <c r="Q119" s="252" t="s">
        <v>25</v>
      </c>
      <c r="R119" s="246" t="s">
        <v>461</v>
      </c>
      <c r="S119" s="246" t="s">
        <v>65</v>
      </c>
      <c r="T119" s="253">
        <v>0</v>
      </c>
      <c r="U119" s="248">
        <f t="shared" si="3"/>
        <v>366999.99999996182</v>
      </c>
      <c r="V119" s="249" t="s">
        <v>26</v>
      </c>
      <c r="W119" s="257"/>
      <c r="X119" s="237"/>
      <c r="Y119" s="237"/>
      <c r="Z119" s="237"/>
      <c r="AA119" s="237"/>
    </row>
    <row r="120" spans="1:27" ht="64.5" customHeight="1">
      <c r="A120" s="169">
        <v>257</v>
      </c>
      <c r="B120" s="178" t="s">
        <v>148</v>
      </c>
      <c r="C120" s="169">
        <v>2219</v>
      </c>
      <c r="D120" s="183">
        <v>45756</v>
      </c>
      <c r="E120" s="172">
        <v>8087322</v>
      </c>
      <c r="F120" s="191">
        <v>1292552000</v>
      </c>
      <c r="G120" s="169" t="s">
        <v>24</v>
      </c>
      <c r="H120" s="174">
        <v>108498000.00000004</v>
      </c>
      <c r="I120" s="184">
        <v>0</v>
      </c>
      <c r="J120" s="184">
        <v>62450000.000000045</v>
      </c>
      <c r="K120" s="184">
        <v>46048000</v>
      </c>
      <c r="L120" s="176">
        <v>107837000</v>
      </c>
      <c r="M120" s="176">
        <v>62450000.000000045</v>
      </c>
      <c r="N120" s="176">
        <v>45386999.999999955</v>
      </c>
      <c r="O120" s="176">
        <v>661000.000000044</v>
      </c>
      <c r="P120" s="176" t="e">
        <f>VLOOKUP(E120,#REF!,#REF!-2,FALSE)*1000000</f>
        <v>#REF!</v>
      </c>
      <c r="Q120" s="185" t="s">
        <v>25</v>
      </c>
      <c r="R120" s="177" t="s">
        <v>461</v>
      </c>
      <c r="S120" s="177" t="s">
        <v>65</v>
      </c>
      <c r="T120" s="186">
        <v>0</v>
      </c>
      <c r="U120" s="179">
        <f t="shared" si="3"/>
        <v>661000.000000044</v>
      </c>
      <c r="V120" s="180" t="s">
        <v>26</v>
      </c>
      <c r="W120" s="181"/>
      <c r="X120" s="150"/>
      <c r="Y120" s="150"/>
      <c r="Z120" s="150"/>
      <c r="AA120" s="150"/>
    </row>
    <row r="121" spans="1:27" ht="64.5" customHeight="1">
      <c r="A121" s="169">
        <v>260</v>
      </c>
      <c r="B121" s="178" t="s">
        <v>149</v>
      </c>
      <c r="C121" s="169">
        <v>2219</v>
      </c>
      <c r="D121" s="183">
        <v>45756</v>
      </c>
      <c r="E121" s="172">
        <v>8089286</v>
      </c>
      <c r="F121" s="191">
        <v>37500000000</v>
      </c>
      <c r="G121" s="169" t="s">
        <v>24</v>
      </c>
      <c r="H121" s="174">
        <v>29244478000</v>
      </c>
      <c r="I121" s="184">
        <v>0</v>
      </c>
      <c r="J121" s="184">
        <v>10244478000</v>
      </c>
      <c r="K121" s="175">
        <v>19000000000</v>
      </c>
      <c r="L121" s="176">
        <v>29244478000</v>
      </c>
      <c r="M121" s="176">
        <v>10244478000</v>
      </c>
      <c r="N121" s="176">
        <v>19000000000</v>
      </c>
      <c r="O121" s="176">
        <v>0</v>
      </c>
      <c r="P121" s="176" t="e">
        <f>VLOOKUP(E121,#REF!,#REF!-2,FALSE)*1000000</f>
        <v>#REF!</v>
      </c>
      <c r="Q121" s="185" t="s">
        <v>25</v>
      </c>
      <c r="R121" s="177" t="s">
        <v>461</v>
      </c>
      <c r="S121" s="177"/>
      <c r="T121" s="178">
        <v>0</v>
      </c>
      <c r="U121" s="179">
        <f t="shared" si="3"/>
        <v>0</v>
      </c>
      <c r="V121" s="180" t="s">
        <v>26</v>
      </c>
      <c r="W121" s="181"/>
      <c r="X121" s="150"/>
      <c r="Y121" s="150"/>
      <c r="Z121" s="150"/>
      <c r="AA121" s="150"/>
    </row>
    <row r="122" spans="1:27" ht="64.5" customHeight="1">
      <c r="A122" s="169">
        <v>261</v>
      </c>
      <c r="B122" s="178" t="s">
        <v>150</v>
      </c>
      <c r="C122" s="169">
        <v>2219</v>
      </c>
      <c r="D122" s="183">
        <v>45756</v>
      </c>
      <c r="E122" s="172">
        <v>8090431</v>
      </c>
      <c r="F122" s="191">
        <v>12000000000</v>
      </c>
      <c r="G122" s="169" t="s">
        <v>24</v>
      </c>
      <c r="H122" s="174">
        <v>1292435004.9999993</v>
      </c>
      <c r="I122" s="184">
        <v>0</v>
      </c>
      <c r="J122" s="184">
        <v>1292435004.9999993</v>
      </c>
      <c r="K122" s="184">
        <v>0</v>
      </c>
      <c r="L122" s="176">
        <v>908698893</v>
      </c>
      <c r="M122" s="176">
        <v>908698893</v>
      </c>
      <c r="N122" s="176">
        <v>0</v>
      </c>
      <c r="O122" s="176">
        <v>383736111.99999934</v>
      </c>
      <c r="P122" s="176" t="e">
        <f>VLOOKUP(E122,#REF!,#REF!-2,FALSE)*1000000</f>
        <v>#REF!</v>
      </c>
      <c r="Q122" s="185" t="s">
        <v>25</v>
      </c>
      <c r="R122" s="177" t="s">
        <v>461</v>
      </c>
      <c r="S122" s="177" t="s">
        <v>65</v>
      </c>
      <c r="T122" s="186">
        <v>0</v>
      </c>
      <c r="U122" s="179">
        <f t="shared" si="3"/>
        <v>383736111.99999934</v>
      </c>
      <c r="V122" s="180" t="s">
        <v>26</v>
      </c>
      <c r="W122" s="181"/>
      <c r="X122" s="150"/>
      <c r="Y122" s="150"/>
      <c r="Z122" s="150"/>
      <c r="AA122" s="150"/>
    </row>
    <row r="123" spans="1:27" ht="64.5" customHeight="1">
      <c r="A123" s="169">
        <v>264</v>
      </c>
      <c r="B123" s="178" t="s">
        <v>151</v>
      </c>
      <c r="C123" s="169">
        <v>2219</v>
      </c>
      <c r="D123" s="183">
        <v>45756</v>
      </c>
      <c r="E123" s="172">
        <v>8090435</v>
      </c>
      <c r="F123" s="191">
        <v>38000000000</v>
      </c>
      <c r="G123" s="169" t="s">
        <v>24</v>
      </c>
      <c r="H123" s="174">
        <v>1939828000</v>
      </c>
      <c r="I123" s="184">
        <v>0</v>
      </c>
      <c r="J123" s="184">
        <v>1936739000</v>
      </c>
      <c r="K123" s="184">
        <v>3088999.9999999418</v>
      </c>
      <c r="L123" s="176">
        <v>1939828000</v>
      </c>
      <c r="M123" s="176">
        <v>1936739000</v>
      </c>
      <c r="N123" s="176">
        <v>3088999.9999999418</v>
      </c>
      <c r="O123" s="176">
        <v>0</v>
      </c>
      <c r="P123" s="176" t="e">
        <f>VLOOKUP(E123,#REF!,#REF!-2,FALSE)*1000000</f>
        <v>#REF!</v>
      </c>
      <c r="Q123" s="185" t="s">
        <v>25</v>
      </c>
      <c r="R123" s="177" t="s">
        <v>461</v>
      </c>
      <c r="S123" s="177"/>
      <c r="T123" s="178">
        <v>0</v>
      </c>
      <c r="U123" s="179">
        <f t="shared" si="3"/>
        <v>0</v>
      </c>
      <c r="V123" s="180" t="s">
        <v>26</v>
      </c>
      <c r="W123" s="181"/>
      <c r="X123" s="150"/>
      <c r="Y123" s="150"/>
      <c r="Z123" s="150"/>
      <c r="AA123" s="150"/>
    </row>
    <row r="124" spans="1:27" ht="64.5" customHeight="1">
      <c r="A124" s="169">
        <v>265</v>
      </c>
      <c r="B124" s="178" t="s">
        <v>152</v>
      </c>
      <c r="C124" s="169">
        <v>2219</v>
      </c>
      <c r="D124" s="183">
        <v>45756</v>
      </c>
      <c r="E124" s="172">
        <v>8091395</v>
      </c>
      <c r="F124" s="191">
        <v>82300000000</v>
      </c>
      <c r="G124" s="169" t="s">
        <v>24</v>
      </c>
      <c r="H124" s="174">
        <v>62663000000</v>
      </c>
      <c r="I124" s="184">
        <v>0</v>
      </c>
      <c r="J124" s="184">
        <v>33163000000</v>
      </c>
      <c r="K124" s="175">
        <v>29500000000</v>
      </c>
      <c r="L124" s="176">
        <v>62663000000</v>
      </c>
      <c r="M124" s="176">
        <v>33163000000</v>
      </c>
      <c r="N124" s="176">
        <v>29500000000</v>
      </c>
      <c r="O124" s="176">
        <v>0</v>
      </c>
      <c r="P124" s="176" t="e">
        <f>VLOOKUP(E124,#REF!,#REF!-2,FALSE)*1000000</f>
        <v>#REF!</v>
      </c>
      <c r="Q124" s="185" t="s">
        <v>25</v>
      </c>
      <c r="R124" s="177" t="s">
        <v>461</v>
      </c>
      <c r="S124" s="177"/>
      <c r="T124" s="178">
        <v>0</v>
      </c>
      <c r="U124" s="179">
        <f t="shared" si="3"/>
        <v>0</v>
      </c>
      <c r="V124" s="180" t="s">
        <v>26</v>
      </c>
      <c r="W124" s="181"/>
      <c r="X124" s="150"/>
      <c r="Y124" s="150"/>
      <c r="Z124" s="150"/>
      <c r="AA124" s="150"/>
    </row>
    <row r="125" spans="1:27" s="256" customFormat="1" ht="64.5" customHeight="1">
      <c r="A125" s="238">
        <v>268</v>
      </c>
      <c r="B125" s="247" t="s">
        <v>153</v>
      </c>
      <c r="C125" s="238">
        <v>2219</v>
      </c>
      <c r="D125" s="250">
        <v>45756</v>
      </c>
      <c r="E125" s="241">
        <v>8092890</v>
      </c>
      <c r="F125" s="254">
        <v>2160000000</v>
      </c>
      <c r="G125" s="238" t="s">
        <v>24</v>
      </c>
      <c r="H125" s="243">
        <v>180000000</v>
      </c>
      <c r="I125" s="251">
        <v>0</v>
      </c>
      <c r="J125" s="251">
        <v>0</v>
      </c>
      <c r="K125" s="251">
        <v>180000000</v>
      </c>
      <c r="L125" s="245">
        <v>179740000</v>
      </c>
      <c r="M125" s="245">
        <v>0</v>
      </c>
      <c r="N125" s="245">
        <v>179740000</v>
      </c>
      <c r="O125" s="245">
        <v>259999.99999999092</v>
      </c>
      <c r="P125" s="245" t="e">
        <f>VLOOKUP(E125,#REF!,#REF!-2,FALSE)*1000000</f>
        <v>#REF!</v>
      </c>
      <c r="Q125" s="252" t="s">
        <v>25</v>
      </c>
      <c r="R125" s="246" t="s">
        <v>461</v>
      </c>
      <c r="S125" s="246" t="s">
        <v>65</v>
      </c>
      <c r="T125" s="253">
        <v>0</v>
      </c>
      <c r="U125" s="248">
        <f t="shared" si="3"/>
        <v>259999.99999999092</v>
      </c>
      <c r="V125" s="249" t="s">
        <v>26</v>
      </c>
      <c r="W125" s="257"/>
      <c r="X125" s="237"/>
      <c r="Y125" s="237"/>
      <c r="Z125" s="237"/>
      <c r="AA125" s="237"/>
    </row>
    <row r="126" spans="1:27" ht="64.5" customHeight="1">
      <c r="A126" s="169">
        <v>269</v>
      </c>
      <c r="B126" s="178" t="s">
        <v>154</v>
      </c>
      <c r="C126" s="169">
        <v>2219</v>
      </c>
      <c r="D126" s="183">
        <v>45756</v>
      </c>
      <c r="E126" s="172">
        <v>8093018</v>
      </c>
      <c r="F126" s="191">
        <v>10000000000</v>
      </c>
      <c r="G126" s="169" t="s">
        <v>24</v>
      </c>
      <c r="H126" s="174">
        <v>8971565999.9999981</v>
      </c>
      <c r="I126" s="184">
        <v>0</v>
      </c>
      <c r="J126" s="184">
        <v>1671565999.9999998</v>
      </c>
      <c r="K126" s="175">
        <v>7300000000</v>
      </c>
      <c r="L126" s="176">
        <v>6252212000</v>
      </c>
      <c r="M126" s="176">
        <v>1671566000</v>
      </c>
      <c r="N126" s="176">
        <v>4580646000</v>
      </c>
      <c r="O126" s="176">
        <v>2719353999.9999995</v>
      </c>
      <c r="P126" s="176" t="e">
        <f>VLOOKUP(E126,#REF!,#REF!-2,FALSE)*1000000</f>
        <v>#REF!</v>
      </c>
      <c r="Q126" s="185" t="s">
        <v>25</v>
      </c>
      <c r="R126" s="177" t="s">
        <v>461</v>
      </c>
      <c r="S126" s="177" t="s">
        <v>155</v>
      </c>
      <c r="T126" s="186">
        <v>120000000</v>
      </c>
      <c r="U126" s="179">
        <f t="shared" si="3"/>
        <v>2599353999.9999995</v>
      </c>
      <c r="V126" s="180" t="s">
        <v>26</v>
      </c>
      <c r="W126" s="199"/>
      <c r="X126" s="150"/>
      <c r="Y126" s="150"/>
      <c r="Z126" s="150"/>
      <c r="AA126" s="150"/>
    </row>
    <row r="127" spans="1:27" ht="64.5" customHeight="1">
      <c r="A127" s="169">
        <v>270</v>
      </c>
      <c r="B127" s="178" t="s">
        <v>156</v>
      </c>
      <c r="C127" s="169">
        <v>2219</v>
      </c>
      <c r="D127" s="183">
        <v>45756</v>
      </c>
      <c r="E127" s="172">
        <v>8093266</v>
      </c>
      <c r="F127" s="191">
        <v>1850000000</v>
      </c>
      <c r="G127" s="169" t="s">
        <v>24</v>
      </c>
      <c r="H127" s="174">
        <v>193247000</v>
      </c>
      <c r="I127" s="184">
        <v>0</v>
      </c>
      <c r="J127" s="184">
        <v>80000000</v>
      </c>
      <c r="K127" s="184">
        <v>113247000.00000001</v>
      </c>
      <c r="L127" s="176">
        <v>177137699</v>
      </c>
      <c r="M127" s="176">
        <v>80000000</v>
      </c>
      <c r="N127" s="176">
        <v>97137699</v>
      </c>
      <c r="O127" s="176">
        <v>16109301.000000017</v>
      </c>
      <c r="P127" s="176" t="e">
        <f>VLOOKUP(E127,#REF!,#REF!-2,FALSE)*1000000</f>
        <v>#REF!</v>
      </c>
      <c r="Q127" s="185" t="s">
        <v>25</v>
      </c>
      <c r="R127" s="177" t="s">
        <v>461</v>
      </c>
      <c r="S127" s="177" t="s">
        <v>65</v>
      </c>
      <c r="T127" s="186">
        <v>0</v>
      </c>
      <c r="U127" s="179">
        <f t="shared" si="3"/>
        <v>16109301.000000017</v>
      </c>
      <c r="V127" s="180" t="s">
        <v>26</v>
      </c>
      <c r="W127" s="181"/>
      <c r="X127" s="150"/>
      <c r="Y127" s="150"/>
      <c r="Z127" s="150"/>
      <c r="AA127" s="150"/>
    </row>
    <row r="128" spans="1:27" s="256" customFormat="1" ht="64.5" customHeight="1">
      <c r="A128" s="238">
        <v>271</v>
      </c>
      <c r="B128" s="247" t="s">
        <v>157</v>
      </c>
      <c r="C128" s="238">
        <v>2219</v>
      </c>
      <c r="D128" s="250">
        <v>45756</v>
      </c>
      <c r="E128" s="241">
        <v>8093846</v>
      </c>
      <c r="F128" s="254">
        <v>12000000000</v>
      </c>
      <c r="G128" s="238" t="s">
        <v>24</v>
      </c>
      <c r="H128" s="243">
        <v>2970300455.0000005</v>
      </c>
      <c r="I128" s="251">
        <v>0</v>
      </c>
      <c r="J128" s="251">
        <v>1135195455.0000002</v>
      </c>
      <c r="K128" s="251">
        <v>1835105000</v>
      </c>
      <c r="L128" s="245">
        <v>2970300000</v>
      </c>
      <c r="M128" s="245">
        <v>1135195455.0000002</v>
      </c>
      <c r="N128" s="245">
        <v>1835104545</v>
      </c>
      <c r="O128" s="245">
        <v>455.00000032916432</v>
      </c>
      <c r="P128" s="245" t="e">
        <f>VLOOKUP(E128,#REF!,#REF!-2,FALSE)*1000000</f>
        <v>#REF!</v>
      </c>
      <c r="Q128" s="252" t="s">
        <v>25</v>
      </c>
      <c r="R128" s="246" t="s">
        <v>461</v>
      </c>
      <c r="S128" s="246"/>
      <c r="T128" s="253">
        <v>0</v>
      </c>
      <c r="U128" s="248">
        <f t="shared" si="3"/>
        <v>455.00000032916432</v>
      </c>
      <c r="V128" s="249" t="s">
        <v>26</v>
      </c>
      <c r="W128" s="257"/>
      <c r="X128" s="237"/>
      <c r="Y128" s="237"/>
      <c r="Z128" s="237"/>
      <c r="AA128" s="237"/>
    </row>
    <row r="129" spans="1:27" ht="64.5" customHeight="1">
      <c r="A129" s="169">
        <v>277</v>
      </c>
      <c r="B129" s="178" t="s">
        <v>158</v>
      </c>
      <c r="C129" s="169">
        <v>2219</v>
      </c>
      <c r="D129" s="183">
        <v>45756</v>
      </c>
      <c r="E129" s="172">
        <v>8097758</v>
      </c>
      <c r="F129" s="191">
        <v>37500000000</v>
      </c>
      <c r="G129" s="169" t="s">
        <v>24</v>
      </c>
      <c r="H129" s="174">
        <v>11895838640</v>
      </c>
      <c r="I129" s="184">
        <v>0</v>
      </c>
      <c r="J129" s="184">
        <v>1182838640</v>
      </c>
      <c r="K129" s="184">
        <v>10713000000</v>
      </c>
      <c r="L129" s="176">
        <v>11895838640</v>
      </c>
      <c r="M129" s="176">
        <v>1182838640</v>
      </c>
      <c r="N129" s="176">
        <v>10713000000</v>
      </c>
      <c r="O129" s="176">
        <v>0</v>
      </c>
      <c r="P129" s="176" t="e">
        <f>VLOOKUP(E129,#REF!,#REF!-2,FALSE)*1000000</f>
        <v>#REF!</v>
      </c>
      <c r="Q129" s="185" t="s">
        <v>25</v>
      </c>
      <c r="R129" s="177" t="s">
        <v>461</v>
      </c>
      <c r="S129" s="177"/>
      <c r="T129" s="178">
        <v>0</v>
      </c>
      <c r="U129" s="179">
        <f t="shared" si="3"/>
        <v>0</v>
      </c>
      <c r="V129" s="180" t="s">
        <v>26</v>
      </c>
      <c r="W129" s="181"/>
      <c r="X129" s="150"/>
      <c r="Y129" s="150"/>
      <c r="Z129" s="150"/>
      <c r="AA129" s="150"/>
    </row>
    <row r="130" spans="1:27" ht="64.5" customHeight="1">
      <c r="A130" s="169">
        <v>293</v>
      </c>
      <c r="B130" s="178" t="s">
        <v>159</v>
      </c>
      <c r="C130" s="169">
        <v>2219</v>
      </c>
      <c r="D130" s="183">
        <v>45756</v>
      </c>
      <c r="E130" s="172">
        <v>8102881</v>
      </c>
      <c r="F130" s="191">
        <v>20000000000</v>
      </c>
      <c r="G130" s="169" t="s">
        <v>24</v>
      </c>
      <c r="H130" s="174">
        <v>18100000000</v>
      </c>
      <c r="I130" s="184">
        <v>0</v>
      </c>
      <c r="J130" s="184">
        <v>5600000000</v>
      </c>
      <c r="K130" s="184">
        <v>12500000000</v>
      </c>
      <c r="L130" s="176">
        <v>17740172000</v>
      </c>
      <c r="M130" s="176">
        <v>5600000000</v>
      </c>
      <c r="N130" s="176">
        <v>12140172000</v>
      </c>
      <c r="O130" s="176">
        <v>359828000.00000131</v>
      </c>
      <c r="P130" s="176" t="e">
        <f>VLOOKUP(E130,#REF!,#REF!-2,FALSE)*1000000</f>
        <v>#REF!</v>
      </c>
      <c r="Q130" s="185" t="s">
        <v>25</v>
      </c>
      <c r="R130" s="177" t="s">
        <v>461</v>
      </c>
      <c r="S130" s="177" t="s">
        <v>155</v>
      </c>
      <c r="T130" s="186">
        <v>125000000</v>
      </c>
      <c r="U130" s="179">
        <f t="shared" si="3"/>
        <v>234828000.00000131</v>
      </c>
      <c r="V130" s="180" t="s">
        <v>26</v>
      </c>
      <c r="W130" s="199"/>
      <c r="X130" s="150"/>
      <c r="Y130" s="150"/>
      <c r="Z130" s="150"/>
      <c r="AA130" s="150"/>
    </row>
    <row r="131" spans="1:27" ht="64.5" customHeight="1">
      <c r="A131" s="169">
        <v>298</v>
      </c>
      <c r="B131" s="178" t="s">
        <v>160</v>
      </c>
      <c r="C131" s="169">
        <v>2219</v>
      </c>
      <c r="D131" s="183">
        <v>45756</v>
      </c>
      <c r="E131" s="172">
        <v>8105339</v>
      </c>
      <c r="F131" s="191">
        <v>4127706000</v>
      </c>
      <c r="G131" s="169" t="s">
        <v>24</v>
      </c>
      <c r="H131" s="174">
        <v>891320288.99999988</v>
      </c>
      <c r="I131" s="184">
        <v>0</v>
      </c>
      <c r="J131" s="184">
        <v>809785288.99999988</v>
      </c>
      <c r="K131" s="184">
        <v>81535000</v>
      </c>
      <c r="L131" s="176">
        <v>877881381</v>
      </c>
      <c r="M131" s="176">
        <v>810000000</v>
      </c>
      <c r="N131" s="176">
        <v>67881381</v>
      </c>
      <c r="O131" s="176">
        <v>13438907.999999857</v>
      </c>
      <c r="P131" s="176" t="e">
        <f>VLOOKUP(E131,#REF!,#REF!-2,FALSE)*1000000</f>
        <v>#REF!</v>
      </c>
      <c r="Q131" s="185" t="s">
        <v>25</v>
      </c>
      <c r="R131" s="177" t="s">
        <v>461</v>
      </c>
      <c r="S131" s="177" t="s">
        <v>65</v>
      </c>
      <c r="T131" s="186">
        <v>0</v>
      </c>
      <c r="U131" s="179">
        <f t="shared" si="3"/>
        <v>13438907.999999857</v>
      </c>
      <c r="V131" s="180" t="s">
        <v>26</v>
      </c>
      <c r="W131" s="181"/>
      <c r="X131" s="150"/>
      <c r="Y131" s="150"/>
      <c r="Z131" s="150"/>
      <c r="AA131" s="150"/>
    </row>
    <row r="132" spans="1:27" ht="64.5" customHeight="1">
      <c r="A132" s="169">
        <v>303</v>
      </c>
      <c r="B132" s="178" t="s">
        <v>161</v>
      </c>
      <c r="C132" s="169">
        <v>2219</v>
      </c>
      <c r="D132" s="183">
        <v>45756</v>
      </c>
      <c r="E132" s="172">
        <v>8106726</v>
      </c>
      <c r="F132" s="191">
        <v>1100000000</v>
      </c>
      <c r="G132" s="169" t="s">
        <v>24</v>
      </c>
      <c r="H132" s="174">
        <v>126072000</v>
      </c>
      <c r="I132" s="184">
        <v>0</v>
      </c>
      <c r="J132" s="184">
        <v>126072000</v>
      </c>
      <c r="K132" s="184">
        <v>0</v>
      </c>
      <c r="L132" s="176">
        <v>126072000</v>
      </c>
      <c r="M132" s="176">
        <v>126072000</v>
      </c>
      <c r="N132" s="176">
        <v>0</v>
      </c>
      <c r="O132" s="176">
        <v>0</v>
      </c>
      <c r="P132" s="176" t="e">
        <f>VLOOKUP(E132,#REF!,#REF!-2,FALSE)*1000000</f>
        <v>#REF!</v>
      </c>
      <c r="Q132" s="185" t="s">
        <v>25</v>
      </c>
      <c r="R132" s="177" t="s">
        <v>461</v>
      </c>
      <c r="S132" s="177"/>
      <c r="T132" s="178">
        <v>0</v>
      </c>
      <c r="U132" s="179">
        <f t="shared" si="3"/>
        <v>0</v>
      </c>
      <c r="V132" s="180" t="s">
        <v>26</v>
      </c>
      <c r="W132" s="181"/>
      <c r="X132" s="150"/>
      <c r="Y132" s="150"/>
      <c r="Z132" s="150"/>
      <c r="AA132" s="150"/>
    </row>
    <row r="133" spans="1:27" ht="64.5" customHeight="1">
      <c r="A133" s="169">
        <v>304</v>
      </c>
      <c r="B133" s="178" t="s">
        <v>162</v>
      </c>
      <c r="C133" s="169">
        <v>2219</v>
      </c>
      <c r="D133" s="183">
        <v>45756</v>
      </c>
      <c r="E133" s="172">
        <v>8106815</v>
      </c>
      <c r="F133" s="191">
        <v>46200000000</v>
      </c>
      <c r="G133" s="169" t="s">
        <v>24</v>
      </c>
      <c r="H133" s="174">
        <v>13865000000</v>
      </c>
      <c r="I133" s="184">
        <v>0</v>
      </c>
      <c r="J133" s="184">
        <v>1000000000</v>
      </c>
      <c r="K133" s="184">
        <v>12865000000</v>
      </c>
      <c r="L133" s="176">
        <v>13865000000</v>
      </c>
      <c r="M133" s="176">
        <v>1000000000</v>
      </c>
      <c r="N133" s="176">
        <v>12865000000</v>
      </c>
      <c r="O133" s="176">
        <v>0</v>
      </c>
      <c r="P133" s="176" t="e">
        <f>VLOOKUP(E133,#REF!,#REF!-2,FALSE)*1000000</f>
        <v>#REF!</v>
      </c>
      <c r="Q133" s="185" t="s">
        <v>25</v>
      </c>
      <c r="R133" s="177" t="s">
        <v>461</v>
      </c>
      <c r="S133" s="177"/>
      <c r="T133" s="178">
        <v>0</v>
      </c>
      <c r="U133" s="179">
        <f t="shared" si="3"/>
        <v>0</v>
      </c>
      <c r="V133" s="180" t="s">
        <v>26</v>
      </c>
      <c r="W133" s="181"/>
      <c r="X133" s="150"/>
      <c r="Y133" s="150"/>
      <c r="Z133" s="150"/>
      <c r="AA133" s="150"/>
    </row>
    <row r="134" spans="1:27" s="256" customFormat="1" ht="64.5" customHeight="1">
      <c r="A134" s="238">
        <v>305</v>
      </c>
      <c r="B134" s="247" t="s">
        <v>163</v>
      </c>
      <c r="C134" s="238">
        <v>2219</v>
      </c>
      <c r="D134" s="250">
        <v>45756</v>
      </c>
      <c r="E134" s="241">
        <v>8106818</v>
      </c>
      <c r="F134" s="254">
        <v>14900000000</v>
      </c>
      <c r="G134" s="238" t="s">
        <v>24</v>
      </c>
      <c r="H134" s="243">
        <v>8190893000</v>
      </c>
      <c r="I134" s="251">
        <v>0</v>
      </c>
      <c r="J134" s="251">
        <v>440893000</v>
      </c>
      <c r="K134" s="244">
        <v>7750000000</v>
      </c>
      <c r="L134" s="245">
        <v>8190785292.000001</v>
      </c>
      <c r="M134" s="245">
        <v>440893000</v>
      </c>
      <c r="N134" s="245">
        <v>7749892292</v>
      </c>
      <c r="O134" s="245">
        <v>107707.99999954761</v>
      </c>
      <c r="P134" s="245" t="e">
        <f>VLOOKUP(E134,#REF!,#REF!-2,FALSE)*1000000</f>
        <v>#REF!</v>
      </c>
      <c r="Q134" s="252" t="s">
        <v>25</v>
      </c>
      <c r="R134" s="246" t="s">
        <v>461</v>
      </c>
      <c r="S134" s="246" t="s">
        <v>164</v>
      </c>
      <c r="T134" s="253">
        <v>0</v>
      </c>
      <c r="U134" s="248">
        <f t="shared" si="3"/>
        <v>107707.99999954761</v>
      </c>
      <c r="V134" s="249" t="s">
        <v>26</v>
      </c>
      <c r="W134" s="257"/>
      <c r="X134" s="237"/>
      <c r="Y134" s="237"/>
      <c r="Z134" s="237"/>
      <c r="AA134" s="237"/>
    </row>
    <row r="135" spans="1:27" ht="64.5" customHeight="1">
      <c r="A135" s="169">
        <v>308</v>
      </c>
      <c r="B135" s="178" t="s">
        <v>165</v>
      </c>
      <c r="C135" s="169">
        <v>2219</v>
      </c>
      <c r="D135" s="183">
        <v>45756</v>
      </c>
      <c r="E135" s="172">
        <v>8106823</v>
      </c>
      <c r="F135" s="191">
        <v>1050000000</v>
      </c>
      <c r="G135" s="169" t="s">
        <v>24</v>
      </c>
      <c r="H135" s="174">
        <v>160700000.00000006</v>
      </c>
      <c r="I135" s="184">
        <v>0</v>
      </c>
      <c r="J135" s="184">
        <v>160700000.00000006</v>
      </c>
      <c r="K135" s="184">
        <v>0</v>
      </c>
      <c r="L135" s="176">
        <v>134542000</v>
      </c>
      <c r="M135" s="176">
        <v>134542000</v>
      </c>
      <c r="N135" s="176">
        <v>0</v>
      </c>
      <c r="O135" s="176">
        <v>26158000.000000045</v>
      </c>
      <c r="P135" s="176" t="e">
        <f>VLOOKUP(E135,#REF!,#REF!-2,FALSE)*1000000</f>
        <v>#REF!</v>
      </c>
      <c r="Q135" s="185" t="s">
        <v>25</v>
      </c>
      <c r="R135" s="177" t="s">
        <v>461</v>
      </c>
      <c r="S135" s="177" t="s">
        <v>65</v>
      </c>
      <c r="T135" s="186">
        <v>0</v>
      </c>
      <c r="U135" s="179">
        <f t="shared" si="3"/>
        <v>26158000.000000045</v>
      </c>
      <c r="V135" s="180" t="s">
        <v>26</v>
      </c>
      <c r="W135" s="181"/>
      <c r="X135" s="150"/>
      <c r="Y135" s="150"/>
      <c r="Z135" s="150"/>
      <c r="AA135" s="150"/>
    </row>
    <row r="136" spans="1:27" s="256" customFormat="1" ht="64.5" customHeight="1">
      <c r="A136" s="238">
        <v>309</v>
      </c>
      <c r="B136" s="247" t="s">
        <v>166</v>
      </c>
      <c r="C136" s="238">
        <v>2219</v>
      </c>
      <c r="D136" s="250">
        <v>45756</v>
      </c>
      <c r="E136" s="241">
        <v>8106824</v>
      </c>
      <c r="F136" s="254">
        <v>4949448000</v>
      </c>
      <c r="G136" s="238" t="s">
        <v>24</v>
      </c>
      <c r="H136" s="243">
        <v>1365979471</v>
      </c>
      <c r="I136" s="251">
        <v>0</v>
      </c>
      <c r="J136" s="251">
        <v>1115979471</v>
      </c>
      <c r="K136" s="251">
        <v>250000000</v>
      </c>
      <c r="L136" s="245">
        <v>1365979000</v>
      </c>
      <c r="M136" s="245">
        <v>1115979000</v>
      </c>
      <c r="N136" s="245">
        <v>250000000</v>
      </c>
      <c r="O136" s="245">
        <v>471.00000006139453</v>
      </c>
      <c r="P136" s="245" t="e">
        <f>VLOOKUP(E136,#REF!,#REF!-2,FALSE)*1000000</f>
        <v>#REF!</v>
      </c>
      <c r="Q136" s="252" t="s">
        <v>25</v>
      </c>
      <c r="R136" s="246" t="s">
        <v>461</v>
      </c>
      <c r="S136" s="246"/>
      <c r="T136" s="253">
        <v>0</v>
      </c>
      <c r="U136" s="248">
        <f t="shared" si="3"/>
        <v>471.00000006139453</v>
      </c>
      <c r="V136" s="249" t="s">
        <v>26</v>
      </c>
      <c r="W136" s="257"/>
      <c r="X136" s="237"/>
      <c r="Y136" s="237"/>
      <c r="Z136" s="237"/>
      <c r="AA136" s="237"/>
    </row>
    <row r="137" spans="1:27" ht="64.5" customHeight="1">
      <c r="A137" s="169">
        <v>310</v>
      </c>
      <c r="B137" s="178" t="s">
        <v>167</v>
      </c>
      <c r="C137" s="169">
        <v>2219</v>
      </c>
      <c r="D137" s="183">
        <v>45756</v>
      </c>
      <c r="E137" s="172">
        <v>8107250</v>
      </c>
      <c r="F137" s="191">
        <v>10000000000</v>
      </c>
      <c r="G137" s="169" t="s">
        <v>24</v>
      </c>
      <c r="H137" s="174">
        <v>6307794000</v>
      </c>
      <c r="I137" s="184">
        <v>0</v>
      </c>
      <c r="J137" s="184">
        <v>2107793999.9999998</v>
      </c>
      <c r="K137" s="184">
        <v>4200000000</v>
      </c>
      <c r="L137" s="176">
        <v>6307794000</v>
      </c>
      <c r="M137" s="176">
        <v>2107793999.9999998</v>
      </c>
      <c r="N137" s="176">
        <v>4200000000</v>
      </c>
      <c r="O137" s="176">
        <v>0</v>
      </c>
      <c r="P137" s="176" t="e">
        <f>VLOOKUP(E137,#REF!,#REF!-2,FALSE)*1000000</f>
        <v>#REF!</v>
      </c>
      <c r="Q137" s="185" t="s">
        <v>25</v>
      </c>
      <c r="R137" s="177" t="s">
        <v>461</v>
      </c>
      <c r="S137" s="177"/>
      <c r="T137" s="178">
        <v>0</v>
      </c>
      <c r="U137" s="179">
        <f t="shared" si="3"/>
        <v>0</v>
      </c>
      <c r="V137" s="180" t="s">
        <v>26</v>
      </c>
      <c r="W137" s="181"/>
      <c r="X137" s="150"/>
      <c r="Y137" s="150"/>
      <c r="Z137" s="150"/>
      <c r="AA137" s="150"/>
    </row>
    <row r="138" spans="1:27" ht="64.5" customHeight="1">
      <c r="A138" s="169">
        <v>312</v>
      </c>
      <c r="B138" s="178" t="s">
        <v>168</v>
      </c>
      <c r="C138" s="169">
        <v>2219</v>
      </c>
      <c r="D138" s="183">
        <v>45756</v>
      </c>
      <c r="E138" s="172">
        <v>8109020</v>
      </c>
      <c r="F138" s="191">
        <v>7900000000</v>
      </c>
      <c r="G138" s="169" t="s">
        <v>24</v>
      </c>
      <c r="H138" s="174">
        <v>3075867000</v>
      </c>
      <c r="I138" s="184">
        <v>0</v>
      </c>
      <c r="J138" s="184">
        <v>9505000.0000001099</v>
      </c>
      <c r="K138" s="184">
        <v>3066362000</v>
      </c>
      <c r="L138" s="176">
        <v>3066000000</v>
      </c>
      <c r="M138" s="176">
        <v>0</v>
      </c>
      <c r="N138" s="176">
        <v>3066000000</v>
      </c>
      <c r="O138" s="176">
        <v>9867000.00000019</v>
      </c>
      <c r="P138" s="176" t="e">
        <f>VLOOKUP(E138,#REF!,#REF!-2,FALSE)*1000000</f>
        <v>#REF!</v>
      </c>
      <c r="Q138" s="185" t="s">
        <v>25</v>
      </c>
      <c r="R138" s="177" t="s">
        <v>461</v>
      </c>
      <c r="S138" s="177" t="s">
        <v>65</v>
      </c>
      <c r="T138" s="186">
        <v>0</v>
      </c>
      <c r="U138" s="179">
        <f t="shared" si="3"/>
        <v>9867000.00000019</v>
      </c>
      <c r="V138" s="180" t="s">
        <v>26</v>
      </c>
      <c r="W138" s="181"/>
      <c r="X138" s="150"/>
      <c r="Y138" s="150"/>
      <c r="Z138" s="150"/>
      <c r="AA138" s="150"/>
    </row>
    <row r="139" spans="1:27" ht="64.5" customHeight="1">
      <c r="A139" s="169">
        <v>313</v>
      </c>
      <c r="B139" s="178" t="s">
        <v>169</v>
      </c>
      <c r="C139" s="169">
        <v>2219</v>
      </c>
      <c r="D139" s="183">
        <v>45756</v>
      </c>
      <c r="E139" s="172">
        <v>8109021</v>
      </c>
      <c r="F139" s="191">
        <v>21000000000</v>
      </c>
      <c r="G139" s="169" t="s">
        <v>24</v>
      </c>
      <c r="H139" s="174">
        <v>17050712000</v>
      </c>
      <c r="I139" s="184">
        <v>0</v>
      </c>
      <c r="J139" s="184">
        <v>5150712000</v>
      </c>
      <c r="K139" s="175">
        <v>11900000000</v>
      </c>
      <c r="L139" s="176">
        <v>16765023000.000002</v>
      </c>
      <c r="M139" s="176">
        <v>5151000000</v>
      </c>
      <c r="N139" s="176">
        <v>11614023000</v>
      </c>
      <c r="O139" s="176">
        <v>285688999.99999851</v>
      </c>
      <c r="P139" s="176" t="e">
        <f>VLOOKUP(E139,#REF!,#REF!-2,FALSE)*1000000</f>
        <v>#REF!</v>
      </c>
      <c r="Q139" s="185" t="s">
        <v>25</v>
      </c>
      <c r="R139" s="177" t="s">
        <v>461</v>
      </c>
      <c r="S139" s="177" t="s">
        <v>170</v>
      </c>
      <c r="T139" s="186">
        <v>150000000</v>
      </c>
      <c r="U139" s="179">
        <f t="shared" ref="U139:U202" si="4">+O139-T139</f>
        <v>135688999.99999851</v>
      </c>
      <c r="V139" s="180" t="s">
        <v>26</v>
      </c>
      <c r="W139" s="199"/>
      <c r="X139" s="150"/>
      <c r="Y139" s="150"/>
      <c r="Z139" s="150"/>
      <c r="AA139" s="150"/>
    </row>
    <row r="140" spans="1:27" ht="64.5" customHeight="1">
      <c r="A140" s="169">
        <v>316</v>
      </c>
      <c r="B140" s="178" t="s">
        <v>171</v>
      </c>
      <c r="C140" s="169">
        <v>2219</v>
      </c>
      <c r="D140" s="183">
        <v>45756</v>
      </c>
      <c r="E140" s="172">
        <v>8109226</v>
      </c>
      <c r="F140" s="191">
        <v>44903000000</v>
      </c>
      <c r="G140" s="169" t="s">
        <v>24</v>
      </c>
      <c r="H140" s="174">
        <v>17500000000</v>
      </c>
      <c r="I140" s="184">
        <v>0</v>
      </c>
      <c r="J140" s="184">
        <v>9000000000</v>
      </c>
      <c r="K140" s="184">
        <v>8500000000</v>
      </c>
      <c r="L140" s="176">
        <v>17500000000</v>
      </c>
      <c r="M140" s="176">
        <v>9000000000</v>
      </c>
      <c r="N140" s="176">
        <v>8500000000</v>
      </c>
      <c r="O140" s="176">
        <v>0</v>
      </c>
      <c r="P140" s="176" t="e">
        <f>VLOOKUP(E140,#REF!,#REF!-2,FALSE)*1000000</f>
        <v>#REF!</v>
      </c>
      <c r="Q140" s="185" t="s">
        <v>25</v>
      </c>
      <c r="R140" s="177" t="s">
        <v>461</v>
      </c>
      <c r="S140" s="177"/>
      <c r="T140" s="178">
        <v>0</v>
      </c>
      <c r="U140" s="179">
        <f t="shared" si="4"/>
        <v>0</v>
      </c>
      <c r="V140" s="180" t="s">
        <v>26</v>
      </c>
      <c r="W140" s="181"/>
      <c r="X140" s="150"/>
      <c r="Y140" s="150"/>
      <c r="Z140" s="150"/>
      <c r="AA140" s="150"/>
    </row>
    <row r="141" spans="1:27" s="256" customFormat="1" ht="64.5" customHeight="1">
      <c r="A141" s="238">
        <v>333</v>
      </c>
      <c r="B141" s="247" t="s">
        <v>172</v>
      </c>
      <c r="C141" s="238">
        <v>2219</v>
      </c>
      <c r="D141" s="250">
        <v>45756</v>
      </c>
      <c r="E141" s="241">
        <v>8126749</v>
      </c>
      <c r="F141" s="254">
        <v>14900000000</v>
      </c>
      <c r="G141" s="238" t="s">
        <v>24</v>
      </c>
      <c r="H141" s="243">
        <v>4000000000</v>
      </c>
      <c r="I141" s="251">
        <v>0</v>
      </c>
      <c r="J141" s="251">
        <v>0</v>
      </c>
      <c r="K141" s="251">
        <v>4000000000</v>
      </c>
      <c r="L141" s="245">
        <v>3999996000</v>
      </c>
      <c r="M141" s="245">
        <v>0</v>
      </c>
      <c r="N141" s="245">
        <v>3999996000</v>
      </c>
      <c r="O141" s="245">
        <v>3999.9999999054126</v>
      </c>
      <c r="P141" s="245" t="e">
        <f>VLOOKUP(E141,#REF!,#REF!-2,FALSE)*1000000</f>
        <v>#REF!</v>
      </c>
      <c r="Q141" s="252" t="s">
        <v>25</v>
      </c>
      <c r="R141" s="246" t="s">
        <v>461</v>
      </c>
      <c r="S141" s="246"/>
      <c r="T141" s="253">
        <v>0</v>
      </c>
      <c r="U141" s="248">
        <f t="shared" si="4"/>
        <v>3999.9999999054126</v>
      </c>
      <c r="V141" s="249" t="s">
        <v>26</v>
      </c>
      <c r="W141" s="257"/>
      <c r="X141" s="237"/>
      <c r="Y141" s="237"/>
      <c r="Z141" s="237"/>
      <c r="AA141" s="237"/>
    </row>
    <row r="142" spans="1:27" ht="64.5" customHeight="1">
      <c r="A142" s="169">
        <v>339</v>
      </c>
      <c r="B142" s="178" t="s">
        <v>173</v>
      </c>
      <c r="C142" s="169">
        <v>2219</v>
      </c>
      <c r="D142" s="183">
        <v>45756</v>
      </c>
      <c r="E142" s="172">
        <v>8138050</v>
      </c>
      <c r="F142" s="191">
        <v>50000000000</v>
      </c>
      <c r="G142" s="169" t="s">
        <v>24</v>
      </c>
      <c r="H142" s="174">
        <v>15900000000</v>
      </c>
      <c r="I142" s="184">
        <v>0</v>
      </c>
      <c r="J142" s="184">
        <v>0</v>
      </c>
      <c r="K142" s="184">
        <v>15900000000</v>
      </c>
      <c r="L142" s="176">
        <v>15900000000</v>
      </c>
      <c r="M142" s="176">
        <v>0</v>
      </c>
      <c r="N142" s="176">
        <v>15900000000</v>
      </c>
      <c r="O142" s="176">
        <v>0</v>
      </c>
      <c r="P142" s="176" t="e">
        <f>VLOOKUP(E142,#REF!,#REF!-2,FALSE)*1000000</f>
        <v>#REF!</v>
      </c>
      <c r="Q142" s="185" t="s">
        <v>25</v>
      </c>
      <c r="R142" s="177" t="s">
        <v>461</v>
      </c>
      <c r="S142" s="177"/>
      <c r="T142" s="178">
        <v>0</v>
      </c>
      <c r="U142" s="179">
        <f t="shared" si="4"/>
        <v>0</v>
      </c>
      <c r="V142" s="180" t="s">
        <v>26</v>
      </c>
      <c r="W142" s="181"/>
      <c r="X142" s="150"/>
      <c r="Y142" s="150"/>
      <c r="Z142" s="150"/>
      <c r="AA142" s="150"/>
    </row>
    <row r="143" spans="1:27" ht="90" customHeight="1">
      <c r="A143" s="169">
        <v>18</v>
      </c>
      <c r="B143" s="170" t="s">
        <v>174</v>
      </c>
      <c r="C143" s="169">
        <v>3207</v>
      </c>
      <c r="D143" s="171" t="s">
        <v>175</v>
      </c>
      <c r="E143" s="172">
        <v>7643086</v>
      </c>
      <c r="F143" s="191">
        <v>1495780000000</v>
      </c>
      <c r="G143" s="169" t="s">
        <v>24</v>
      </c>
      <c r="H143" s="174">
        <v>2590000000</v>
      </c>
      <c r="I143" s="175">
        <v>0</v>
      </c>
      <c r="J143" s="175">
        <v>0</v>
      </c>
      <c r="K143" s="175">
        <v>2590000000</v>
      </c>
      <c r="L143" s="176">
        <v>1701148000</v>
      </c>
      <c r="M143" s="176">
        <v>0</v>
      </c>
      <c r="N143" s="176">
        <v>1701148000</v>
      </c>
      <c r="O143" s="176">
        <v>888852000.00000012</v>
      </c>
      <c r="P143" s="176" t="e">
        <f>VLOOKUP(E143,#REF!,#REF!-2,FALSE)*1000000</f>
        <v>#REF!</v>
      </c>
      <c r="Q143" s="172" t="s">
        <v>25</v>
      </c>
      <c r="R143" s="177" t="s">
        <v>499</v>
      </c>
      <c r="S143" s="177" t="s">
        <v>176</v>
      </c>
      <c r="T143" s="186">
        <v>888852000</v>
      </c>
      <c r="U143" s="179">
        <f t="shared" si="4"/>
        <v>0</v>
      </c>
      <c r="V143" s="180" t="s">
        <v>26</v>
      </c>
      <c r="W143" s="199"/>
      <c r="X143" s="150"/>
      <c r="Y143" s="150"/>
      <c r="Z143" s="150"/>
      <c r="AA143" s="150"/>
    </row>
    <row r="144" spans="1:27" ht="85.5" customHeight="1">
      <c r="A144" s="169">
        <v>21</v>
      </c>
      <c r="B144" s="178" t="s">
        <v>177</v>
      </c>
      <c r="C144" s="169">
        <v>2853</v>
      </c>
      <c r="D144" s="183" t="s">
        <v>74</v>
      </c>
      <c r="E144" s="172">
        <v>7710168</v>
      </c>
      <c r="F144" s="191">
        <v>195866500000</v>
      </c>
      <c r="G144" s="169" t="s">
        <v>24</v>
      </c>
      <c r="H144" s="174">
        <v>1600000000</v>
      </c>
      <c r="I144" s="184">
        <v>0</v>
      </c>
      <c r="J144" s="184">
        <v>0</v>
      </c>
      <c r="K144" s="175">
        <v>1600000000</v>
      </c>
      <c r="L144" s="176">
        <v>1347133000</v>
      </c>
      <c r="M144" s="176">
        <v>0</v>
      </c>
      <c r="N144" s="176">
        <v>1347133000</v>
      </c>
      <c r="O144" s="176">
        <v>252866999.99999997</v>
      </c>
      <c r="P144" s="176" t="e">
        <f>VLOOKUP(E144,#REF!,#REF!-2,FALSE)*1000000</f>
        <v>#REF!</v>
      </c>
      <c r="Q144" s="185" t="s">
        <v>25</v>
      </c>
      <c r="R144" s="177" t="s">
        <v>499</v>
      </c>
      <c r="S144" s="177" t="s">
        <v>178</v>
      </c>
      <c r="T144" s="186">
        <v>237000000</v>
      </c>
      <c r="U144" s="179">
        <f t="shared" si="4"/>
        <v>15866999.99999997</v>
      </c>
      <c r="V144" s="180" t="s">
        <v>26</v>
      </c>
      <c r="W144" s="199"/>
      <c r="X144" s="150"/>
      <c r="Y144" s="150"/>
      <c r="Z144" s="150"/>
      <c r="AA144" s="150"/>
    </row>
    <row r="145" spans="1:27" ht="64.5" customHeight="1">
      <c r="A145" s="169">
        <v>43</v>
      </c>
      <c r="B145" s="170" t="s">
        <v>179</v>
      </c>
      <c r="C145" s="169">
        <v>3207</v>
      </c>
      <c r="D145" s="171" t="s">
        <v>175</v>
      </c>
      <c r="E145" s="172">
        <v>7892320</v>
      </c>
      <c r="F145" s="191">
        <v>386000000000</v>
      </c>
      <c r="G145" s="169" t="s">
        <v>24</v>
      </c>
      <c r="H145" s="174">
        <v>12907000000</v>
      </c>
      <c r="I145" s="175">
        <v>0</v>
      </c>
      <c r="J145" s="175">
        <v>0</v>
      </c>
      <c r="K145" s="175">
        <v>12907000000</v>
      </c>
      <c r="L145" s="176">
        <v>12907000000</v>
      </c>
      <c r="M145" s="176">
        <v>0</v>
      </c>
      <c r="N145" s="176">
        <v>12907000000</v>
      </c>
      <c r="O145" s="176">
        <v>0</v>
      </c>
      <c r="P145" s="176" t="e">
        <f>VLOOKUP(E145,#REF!,#REF!-2,FALSE)*1000000</f>
        <v>#REF!</v>
      </c>
      <c r="Q145" s="172" t="s">
        <v>25</v>
      </c>
      <c r="R145" s="177" t="s">
        <v>499</v>
      </c>
      <c r="S145" s="177"/>
      <c r="T145" s="178">
        <v>0</v>
      </c>
      <c r="U145" s="179">
        <f t="shared" si="4"/>
        <v>0</v>
      </c>
      <c r="V145" s="180" t="s">
        <v>26</v>
      </c>
      <c r="W145" s="181"/>
      <c r="X145" s="150"/>
      <c r="Y145" s="150"/>
      <c r="Z145" s="150"/>
      <c r="AA145" s="150"/>
    </row>
    <row r="146" spans="1:27" ht="64.5" customHeight="1">
      <c r="A146" s="169">
        <v>44</v>
      </c>
      <c r="B146" s="170" t="s">
        <v>180</v>
      </c>
      <c r="C146" s="169">
        <v>917</v>
      </c>
      <c r="D146" s="171" t="s">
        <v>23</v>
      </c>
      <c r="E146" s="172">
        <v>7892321</v>
      </c>
      <c r="F146" s="191">
        <v>266000000000</v>
      </c>
      <c r="G146" s="169" t="s">
        <v>24</v>
      </c>
      <c r="H146" s="174">
        <v>40990000000</v>
      </c>
      <c r="I146" s="175">
        <v>0</v>
      </c>
      <c r="J146" s="175">
        <v>0</v>
      </c>
      <c r="K146" s="175">
        <v>40990000000</v>
      </c>
      <c r="L146" s="176">
        <v>40990000000</v>
      </c>
      <c r="M146" s="176">
        <v>0</v>
      </c>
      <c r="N146" s="176">
        <v>40990000000</v>
      </c>
      <c r="O146" s="176">
        <v>0</v>
      </c>
      <c r="P146" s="176" t="e">
        <f>VLOOKUP(E146,#REF!,#REF!-2,FALSE)*1000000</f>
        <v>#REF!</v>
      </c>
      <c r="Q146" s="172" t="s">
        <v>25</v>
      </c>
      <c r="R146" s="177" t="s">
        <v>499</v>
      </c>
      <c r="S146" s="177"/>
      <c r="T146" s="178">
        <v>0</v>
      </c>
      <c r="U146" s="179">
        <f t="shared" si="4"/>
        <v>0</v>
      </c>
      <c r="V146" s="180" t="s">
        <v>26</v>
      </c>
      <c r="W146" s="181"/>
      <c r="X146" s="150"/>
      <c r="Y146" s="150"/>
      <c r="Z146" s="150"/>
      <c r="AA146" s="150"/>
    </row>
    <row r="147" spans="1:27" ht="64.5" customHeight="1">
      <c r="A147" s="169">
        <v>259</v>
      </c>
      <c r="B147" s="178" t="s">
        <v>181</v>
      </c>
      <c r="C147" s="169">
        <v>2219</v>
      </c>
      <c r="D147" s="183">
        <v>45756</v>
      </c>
      <c r="E147" s="172">
        <v>8089046</v>
      </c>
      <c r="F147" s="191">
        <v>40000000000</v>
      </c>
      <c r="G147" s="169" t="s">
        <v>24</v>
      </c>
      <c r="H147" s="174">
        <v>7500000000</v>
      </c>
      <c r="I147" s="184">
        <v>0</v>
      </c>
      <c r="J147" s="184">
        <v>915215000.00000012</v>
      </c>
      <c r="K147" s="184">
        <v>6584785000</v>
      </c>
      <c r="L147" s="176">
        <v>7500000000</v>
      </c>
      <c r="M147" s="176">
        <v>915215000</v>
      </c>
      <c r="N147" s="176">
        <v>6584785000</v>
      </c>
      <c r="O147" s="176">
        <v>0</v>
      </c>
      <c r="P147" s="176" t="e">
        <f>VLOOKUP(E147,#REF!,#REF!-2,FALSE)*1000000</f>
        <v>#REF!</v>
      </c>
      <c r="Q147" s="185" t="s">
        <v>25</v>
      </c>
      <c r="R147" s="177" t="s">
        <v>499</v>
      </c>
      <c r="S147" s="177"/>
      <c r="T147" s="178">
        <v>0</v>
      </c>
      <c r="U147" s="179">
        <f t="shared" si="4"/>
        <v>0</v>
      </c>
      <c r="V147" s="180" t="s">
        <v>26</v>
      </c>
      <c r="W147" s="181"/>
      <c r="X147" s="150"/>
      <c r="Y147" s="150"/>
      <c r="Z147" s="150"/>
      <c r="AA147" s="150"/>
    </row>
    <row r="148" spans="1:27" ht="64.5" customHeight="1">
      <c r="A148" s="169">
        <v>288</v>
      </c>
      <c r="B148" s="178" t="s">
        <v>182</v>
      </c>
      <c r="C148" s="169">
        <v>2219</v>
      </c>
      <c r="D148" s="183">
        <v>45756</v>
      </c>
      <c r="E148" s="172">
        <v>8099252</v>
      </c>
      <c r="F148" s="191">
        <v>30000000000</v>
      </c>
      <c r="G148" s="169" t="s">
        <v>24</v>
      </c>
      <c r="H148" s="174">
        <v>10000000000</v>
      </c>
      <c r="I148" s="184">
        <v>0</v>
      </c>
      <c r="J148" s="184">
        <v>6900000000</v>
      </c>
      <c r="K148" s="184">
        <v>3100000000</v>
      </c>
      <c r="L148" s="176">
        <v>10000000000</v>
      </c>
      <c r="M148" s="176">
        <v>6900000000</v>
      </c>
      <c r="N148" s="176">
        <v>3100000000</v>
      </c>
      <c r="O148" s="176">
        <v>0</v>
      </c>
      <c r="P148" s="176" t="e">
        <f>VLOOKUP(E148,#REF!,#REF!-2,FALSE)*1000000</f>
        <v>#REF!</v>
      </c>
      <c r="Q148" s="185" t="s">
        <v>25</v>
      </c>
      <c r="R148" s="177" t="s">
        <v>499</v>
      </c>
      <c r="S148" s="177"/>
      <c r="T148" s="178">
        <v>0</v>
      </c>
      <c r="U148" s="179">
        <f t="shared" si="4"/>
        <v>0</v>
      </c>
      <c r="V148" s="180" t="s">
        <v>26</v>
      </c>
      <c r="W148" s="181"/>
      <c r="X148" s="150"/>
      <c r="Y148" s="150"/>
      <c r="Z148" s="150"/>
      <c r="AA148" s="150"/>
    </row>
    <row r="149" spans="1:27" ht="64.5" customHeight="1">
      <c r="A149" s="169">
        <v>296</v>
      </c>
      <c r="B149" s="178" t="s">
        <v>183</v>
      </c>
      <c r="C149" s="169">
        <v>2219</v>
      </c>
      <c r="D149" s="183">
        <v>45756</v>
      </c>
      <c r="E149" s="172">
        <v>8104022</v>
      </c>
      <c r="F149" s="191">
        <v>46587000000</v>
      </c>
      <c r="G149" s="169" t="s">
        <v>24</v>
      </c>
      <c r="H149" s="174">
        <v>23000000000</v>
      </c>
      <c r="I149" s="184">
        <v>0</v>
      </c>
      <c r="J149" s="184">
        <v>10650000000</v>
      </c>
      <c r="K149" s="184">
        <v>12350000000.000002</v>
      </c>
      <c r="L149" s="176">
        <v>23000000000</v>
      </c>
      <c r="M149" s="176">
        <v>10650000000</v>
      </c>
      <c r="N149" s="176">
        <v>12350000000</v>
      </c>
      <c r="O149" s="176">
        <v>0</v>
      </c>
      <c r="P149" s="176" t="e">
        <f>VLOOKUP(E149,#REF!,#REF!-2,FALSE)*1000000</f>
        <v>#REF!</v>
      </c>
      <c r="Q149" s="185" t="s">
        <v>25</v>
      </c>
      <c r="R149" s="177" t="s">
        <v>499</v>
      </c>
      <c r="S149" s="177"/>
      <c r="T149" s="178">
        <v>0</v>
      </c>
      <c r="U149" s="179">
        <f t="shared" si="4"/>
        <v>0</v>
      </c>
      <c r="V149" s="180" t="s">
        <v>26</v>
      </c>
      <c r="W149" s="181"/>
      <c r="X149" s="150"/>
      <c r="Y149" s="150"/>
      <c r="Z149" s="150"/>
      <c r="AA149" s="150"/>
    </row>
    <row r="150" spans="1:27" ht="64.5" customHeight="1">
      <c r="A150" s="169">
        <v>297</v>
      </c>
      <c r="B150" s="178" t="s">
        <v>184</v>
      </c>
      <c r="C150" s="169">
        <v>2219</v>
      </c>
      <c r="D150" s="183">
        <v>45756</v>
      </c>
      <c r="E150" s="172">
        <v>8104024</v>
      </c>
      <c r="F150" s="191">
        <v>26970000000</v>
      </c>
      <c r="G150" s="169" t="s">
        <v>24</v>
      </c>
      <c r="H150" s="174">
        <v>10000000000</v>
      </c>
      <c r="I150" s="184">
        <v>0</v>
      </c>
      <c r="J150" s="184">
        <v>4677000000</v>
      </c>
      <c r="K150" s="184">
        <v>5323000000</v>
      </c>
      <c r="L150" s="176">
        <v>10000000000</v>
      </c>
      <c r="M150" s="176">
        <v>4677000000</v>
      </c>
      <c r="N150" s="176">
        <v>5323000000</v>
      </c>
      <c r="O150" s="176">
        <v>0</v>
      </c>
      <c r="P150" s="176" t="e">
        <f>VLOOKUP(E150,#REF!,#REF!-2,FALSE)*1000000</f>
        <v>#REF!</v>
      </c>
      <c r="Q150" s="185" t="s">
        <v>25</v>
      </c>
      <c r="R150" s="177" t="s">
        <v>499</v>
      </c>
      <c r="S150" s="177"/>
      <c r="T150" s="178">
        <v>0</v>
      </c>
      <c r="U150" s="179">
        <f t="shared" si="4"/>
        <v>0</v>
      </c>
      <c r="V150" s="180" t="s">
        <v>26</v>
      </c>
      <c r="W150" s="181"/>
      <c r="X150" s="150"/>
      <c r="Y150" s="150"/>
      <c r="Z150" s="150"/>
      <c r="AA150" s="150"/>
    </row>
    <row r="151" spans="1:27" ht="64.5" customHeight="1">
      <c r="A151" s="169">
        <v>321</v>
      </c>
      <c r="B151" s="178" t="s">
        <v>185</v>
      </c>
      <c r="C151" s="169">
        <v>2219</v>
      </c>
      <c r="D151" s="183">
        <v>45756</v>
      </c>
      <c r="E151" s="172">
        <v>8109232</v>
      </c>
      <c r="F151" s="191">
        <v>42000000000</v>
      </c>
      <c r="G151" s="169" t="s">
        <v>24</v>
      </c>
      <c r="H151" s="174">
        <v>12000000000</v>
      </c>
      <c r="I151" s="184">
        <v>0</v>
      </c>
      <c r="J151" s="184">
        <v>0</v>
      </c>
      <c r="K151" s="184">
        <v>12000000000</v>
      </c>
      <c r="L151" s="176">
        <v>12000000000</v>
      </c>
      <c r="M151" s="176">
        <v>0</v>
      </c>
      <c r="N151" s="176">
        <v>12000000000</v>
      </c>
      <c r="O151" s="176">
        <v>0</v>
      </c>
      <c r="P151" s="176" t="e">
        <f>VLOOKUP(E151,#REF!,#REF!-2,FALSE)*1000000</f>
        <v>#REF!</v>
      </c>
      <c r="Q151" s="185" t="s">
        <v>25</v>
      </c>
      <c r="R151" s="177" t="s">
        <v>499</v>
      </c>
      <c r="S151" s="177"/>
      <c r="T151" s="178">
        <v>0</v>
      </c>
      <c r="U151" s="179">
        <f t="shared" si="4"/>
        <v>0</v>
      </c>
      <c r="V151" s="180" t="s">
        <v>26</v>
      </c>
      <c r="W151" s="181"/>
      <c r="X151" s="150"/>
      <c r="Y151" s="150"/>
      <c r="Z151" s="150"/>
      <c r="AA151" s="150"/>
    </row>
    <row r="152" spans="1:27" ht="64.5" customHeight="1">
      <c r="A152" s="169">
        <v>381</v>
      </c>
      <c r="B152" s="178" t="s">
        <v>186</v>
      </c>
      <c r="C152" s="169">
        <v>2219</v>
      </c>
      <c r="D152" s="183">
        <v>45756</v>
      </c>
      <c r="E152" s="172">
        <v>8158628</v>
      </c>
      <c r="F152" s="191">
        <v>16350000000</v>
      </c>
      <c r="G152" s="169" t="s">
        <v>24</v>
      </c>
      <c r="H152" s="174">
        <v>4900000000</v>
      </c>
      <c r="I152" s="184">
        <v>0</v>
      </c>
      <c r="J152" s="184">
        <v>0</v>
      </c>
      <c r="K152" s="184">
        <v>4900000000</v>
      </c>
      <c r="L152" s="176">
        <v>4900000000</v>
      </c>
      <c r="M152" s="176">
        <v>0</v>
      </c>
      <c r="N152" s="176">
        <v>4900000000</v>
      </c>
      <c r="O152" s="176">
        <v>0</v>
      </c>
      <c r="P152" s="176" t="e">
        <f>VLOOKUP(E152,#REF!,#REF!-2,FALSE)*1000000</f>
        <v>#REF!</v>
      </c>
      <c r="Q152" s="185" t="s">
        <v>25</v>
      </c>
      <c r="R152" s="177" t="s">
        <v>499</v>
      </c>
      <c r="S152" s="177"/>
      <c r="T152" s="178">
        <v>0</v>
      </c>
      <c r="U152" s="179">
        <f t="shared" si="4"/>
        <v>0</v>
      </c>
      <c r="V152" s="180" t="s">
        <v>26</v>
      </c>
      <c r="W152" s="181"/>
      <c r="X152" s="150"/>
      <c r="Y152" s="150"/>
      <c r="Z152" s="150"/>
      <c r="AA152" s="150"/>
    </row>
    <row r="153" spans="1:27" ht="64.5" customHeight="1">
      <c r="A153" s="169">
        <v>382</v>
      </c>
      <c r="B153" s="178" t="s">
        <v>187</v>
      </c>
      <c r="C153" s="169">
        <v>2219</v>
      </c>
      <c r="D153" s="183">
        <v>45756</v>
      </c>
      <c r="E153" s="172">
        <v>8158629</v>
      </c>
      <c r="F153" s="191">
        <v>50000000000</v>
      </c>
      <c r="G153" s="169" t="s">
        <v>24</v>
      </c>
      <c r="H153" s="174">
        <v>1650000000</v>
      </c>
      <c r="I153" s="184">
        <v>0</v>
      </c>
      <c r="J153" s="184">
        <v>0</v>
      </c>
      <c r="K153" s="184">
        <v>1650000000</v>
      </c>
      <c r="L153" s="176">
        <v>1650000000</v>
      </c>
      <c r="M153" s="176">
        <v>0</v>
      </c>
      <c r="N153" s="176">
        <v>1650000000</v>
      </c>
      <c r="O153" s="176">
        <v>0</v>
      </c>
      <c r="P153" s="176" t="e">
        <f>VLOOKUP(E153,#REF!,#REF!-2,FALSE)*1000000</f>
        <v>#REF!</v>
      </c>
      <c r="Q153" s="185" t="s">
        <v>25</v>
      </c>
      <c r="R153" s="177" t="s">
        <v>499</v>
      </c>
      <c r="S153" s="177"/>
      <c r="T153" s="178">
        <v>0</v>
      </c>
      <c r="U153" s="179">
        <f t="shared" si="4"/>
        <v>0</v>
      </c>
      <c r="V153" s="180" t="s">
        <v>26</v>
      </c>
      <c r="W153" s="181"/>
      <c r="X153" s="150"/>
      <c r="Y153" s="150"/>
      <c r="Z153" s="150"/>
      <c r="AA153" s="150"/>
    </row>
    <row r="154" spans="1:27" ht="64.5" customHeight="1">
      <c r="A154" s="169">
        <v>1</v>
      </c>
      <c r="B154" s="170" t="s">
        <v>188</v>
      </c>
      <c r="C154" s="169">
        <v>3207</v>
      </c>
      <c r="D154" s="171" t="s">
        <v>175</v>
      </c>
      <c r="E154" s="172">
        <v>7897757</v>
      </c>
      <c r="F154" s="191">
        <v>810000000000</v>
      </c>
      <c r="G154" s="169" t="s">
        <v>189</v>
      </c>
      <c r="H154" s="174">
        <v>40430000000</v>
      </c>
      <c r="I154" s="175">
        <v>0</v>
      </c>
      <c r="J154" s="175">
        <v>0</v>
      </c>
      <c r="K154" s="175">
        <v>40430000000</v>
      </c>
      <c r="L154" s="176">
        <v>40430000000</v>
      </c>
      <c r="M154" s="176">
        <v>0</v>
      </c>
      <c r="N154" s="176">
        <v>40430000000</v>
      </c>
      <c r="O154" s="176">
        <v>0</v>
      </c>
      <c r="P154" s="176" t="e">
        <f>VLOOKUP(E154,#REF!,#REF!-2,FALSE)*1000000</f>
        <v>#REF!</v>
      </c>
      <c r="Q154" s="172" t="s">
        <v>25</v>
      </c>
      <c r="R154" s="177" t="s">
        <v>468</v>
      </c>
      <c r="S154" s="177"/>
      <c r="T154" s="178">
        <v>0</v>
      </c>
      <c r="U154" s="179">
        <f t="shared" si="4"/>
        <v>0</v>
      </c>
      <c r="V154" s="180" t="s">
        <v>26</v>
      </c>
      <c r="W154" s="181"/>
      <c r="X154" s="150"/>
      <c r="Y154" s="150"/>
      <c r="Z154" s="150"/>
      <c r="AA154" s="150"/>
    </row>
    <row r="155" spans="1:27" ht="64.5" customHeight="1">
      <c r="A155" s="169">
        <v>3</v>
      </c>
      <c r="B155" s="200" t="s">
        <v>190</v>
      </c>
      <c r="C155" s="169">
        <v>2219</v>
      </c>
      <c r="D155" s="183">
        <v>45756</v>
      </c>
      <c r="E155" s="172">
        <v>7031852</v>
      </c>
      <c r="F155" s="193">
        <v>17646000000</v>
      </c>
      <c r="G155" s="169" t="s">
        <v>24</v>
      </c>
      <c r="H155" s="174">
        <v>3800000000</v>
      </c>
      <c r="I155" s="184">
        <v>0</v>
      </c>
      <c r="J155" s="184">
        <v>1300000000</v>
      </c>
      <c r="K155" s="184">
        <v>2500000000</v>
      </c>
      <c r="L155" s="176">
        <v>1859000000</v>
      </c>
      <c r="M155" s="176">
        <v>1300000000</v>
      </c>
      <c r="N155" s="176">
        <v>559000000</v>
      </c>
      <c r="O155" s="176">
        <v>1941000000</v>
      </c>
      <c r="P155" s="176" t="e">
        <f>VLOOKUP(E155,#REF!,#REF!-2,FALSE)*1000000</f>
        <v>#REF!</v>
      </c>
      <c r="Q155" s="185" t="s">
        <v>25</v>
      </c>
      <c r="R155" s="177" t="s">
        <v>468</v>
      </c>
      <c r="S155" s="177" t="s">
        <v>191</v>
      </c>
      <c r="T155" s="186">
        <f>O155</f>
        <v>1941000000</v>
      </c>
      <c r="U155" s="179">
        <f t="shared" si="4"/>
        <v>0</v>
      </c>
      <c r="V155" s="180" t="s">
        <v>26</v>
      </c>
      <c r="W155" s="199"/>
      <c r="X155" s="150"/>
      <c r="Y155" s="150"/>
      <c r="Z155" s="150"/>
      <c r="AA155" s="150"/>
    </row>
    <row r="156" spans="1:27" ht="64.5" customHeight="1">
      <c r="A156" s="169">
        <v>4</v>
      </c>
      <c r="B156" s="178" t="s">
        <v>192</v>
      </c>
      <c r="C156" s="169">
        <v>2219</v>
      </c>
      <c r="D156" s="183">
        <v>45756</v>
      </c>
      <c r="E156" s="172">
        <v>7137636</v>
      </c>
      <c r="F156" s="191">
        <v>74255000000</v>
      </c>
      <c r="G156" s="169" t="s">
        <v>24</v>
      </c>
      <c r="H156" s="174">
        <v>550000000</v>
      </c>
      <c r="I156" s="184">
        <v>0</v>
      </c>
      <c r="J156" s="184">
        <v>0</v>
      </c>
      <c r="K156" s="184">
        <v>550000000</v>
      </c>
      <c r="L156" s="176">
        <v>473000000</v>
      </c>
      <c r="M156" s="176">
        <v>0</v>
      </c>
      <c r="N156" s="176">
        <v>473000000</v>
      </c>
      <c r="O156" s="176">
        <v>77000000</v>
      </c>
      <c r="P156" s="176" t="e">
        <f>VLOOKUP(E156,#REF!,#REF!-2,FALSE)*1000000</f>
        <v>#REF!</v>
      </c>
      <c r="Q156" s="185" t="s">
        <v>25</v>
      </c>
      <c r="R156" s="177" t="s">
        <v>468</v>
      </c>
      <c r="S156" s="177" t="s">
        <v>191</v>
      </c>
      <c r="T156" s="186">
        <v>0</v>
      </c>
      <c r="U156" s="179">
        <f t="shared" si="4"/>
        <v>77000000</v>
      </c>
      <c r="V156" s="180" t="s">
        <v>26</v>
      </c>
      <c r="W156" s="199"/>
      <c r="X156" s="150"/>
      <c r="Y156" s="150"/>
      <c r="Z156" s="150"/>
      <c r="AA156" s="150"/>
    </row>
    <row r="157" spans="1:27" ht="64.5" customHeight="1">
      <c r="A157" s="169">
        <v>6</v>
      </c>
      <c r="B157" s="178" t="s">
        <v>193</v>
      </c>
      <c r="C157" s="169">
        <v>2219</v>
      </c>
      <c r="D157" s="183">
        <v>45756</v>
      </c>
      <c r="E157" s="172">
        <v>7160968</v>
      </c>
      <c r="F157" s="191">
        <v>46369000000</v>
      </c>
      <c r="G157" s="169" t="s">
        <v>24</v>
      </c>
      <c r="H157" s="174">
        <v>1485000000</v>
      </c>
      <c r="I157" s="184">
        <v>0</v>
      </c>
      <c r="J157" s="184">
        <v>1485000000</v>
      </c>
      <c r="K157" s="184">
        <v>0</v>
      </c>
      <c r="L157" s="176">
        <v>895989368</v>
      </c>
      <c r="M157" s="176">
        <v>895989368</v>
      </c>
      <c r="N157" s="176">
        <v>0</v>
      </c>
      <c r="O157" s="176">
        <v>589010632</v>
      </c>
      <c r="P157" s="176" t="e">
        <f>VLOOKUP(E157,#REF!,#REF!-2,FALSE)*1000000</f>
        <v>#REF!</v>
      </c>
      <c r="Q157" s="185" t="s">
        <v>25</v>
      </c>
      <c r="R157" s="177" t="s">
        <v>468</v>
      </c>
      <c r="S157" s="177" t="s">
        <v>42</v>
      </c>
      <c r="T157" s="186">
        <v>0</v>
      </c>
      <c r="U157" s="179">
        <f t="shared" si="4"/>
        <v>589010632</v>
      </c>
      <c r="V157" s="180" t="s">
        <v>26</v>
      </c>
      <c r="W157" s="181"/>
      <c r="X157" s="150"/>
      <c r="Y157" s="150"/>
      <c r="Z157" s="150"/>
      <c r="AA157" s="150"/>
    </row>
    <row r="158" spans="1:27" ht="64.5" customHeight="1">
      <c r="A158" s="169">
        <v>7</v>
      </c>
      <c r="B158" s="178" t="s">
        <v>194</v>
      </c>
      <c r="C158" s="169">
        <v>2219</v>
      </c>
      <c r="D158" s="183">
        <v>45756</v>
      </c>
      <c r="E158" s="172">
        <v>7216169</v>
      </c>
      <c r="F158" s="191">
        <v>109926038000</v>
      </c>
      <c r="G158" s="169" t="s">
        <v>24</v>
      </c>
      <c r="H158" s="174">
        <v>137593110</v>
      </c>
      <c r="I158" s="184">
        <v>0</v>
      </c>
      <c r="J158" s="184">
        <v>137593110</v>
      </c>
      <c r="K158" s="184">
        <v>0</v>
      </c>
      <c r="L158" s="176">
        <v>0</v>
      </c>
      <c r="M158" s="176">
        <v>0</v>
      </c>
      <c r="N158" s="176">
        <v>0</v>
      </c>
      <c r="O158" s="176">
        <v>137593110</v>
      </c>
      <c r="P158" s="176" t="e">
        <f>VLOOKUP(E158,#REF!,#REF!-2,FALSE)*1000000</f>
        <v>#REF!</v>
      </c>
      <c r="Q158" s="185" t="s">
        <v>25</v>
      </c>
      <c r="R158" s="177" t="s">
        <v>468</v>
      </c>
      <c r="S158" s="177" t="s">
        <v>191</v>
      </c>
      <c r="T158" s="186">
        <v>0</v>
      </c>
      <c r="U158" s="179">
        <f t="shared" si="4"/>
        <v>137593110</v>
      </c>
      <c r="V158" s="186" t="str">
        <f>Q158</f>
        <v>Nghiệp vụ 1</v>
      </c>
      <c r="W158" s="186">
        <v>137593110</v>
      </c>
      <c r="X158" s="150"/>
      <c r="Y158" s="150"/>
      <c r="Z158" s="150"/>
      <c r="AA158" s="150"/>
    </row>
    <row r="159" spans="1:27" ht="64.5" customHeight="1">
      <c r="A159" s="169">
        <v>8</v>
      </c>
      <c r="B159" s="178" t="s">
        <v>195</v>
      </c>
      <c r="C159" s="169">
        <v>2219</v>
      </c>
      <c r="D159" s="183">
        <v>45756</v>
      </c>
      <c r="E159" s="172">
        <v>7267616</v>
      </c>
      <c r="F159" s="191">
        <v>20690691000</v>
      </c>
      <c r="G159" s="169" t="s">
        <v>24</v>
      </c>
      <c r="H159" s="174">
        <v>0</v>
      </c>
      <c r="I159" s="184">
        <v>0</v>
      </c>
      <c r="J159" s="184">
        <v>0</v>
      </c>
      <c r="K159" s="184">
        <v>0</v>
      </c>
      <c r="L159" s="176">
        <v>0</v>
      </c>
      <c r="M159" s="176">
        <v>0</v>
      </c>
      <c r="N159" s="176">
        <v>0</v>
      </c>
      <c r="O159" s="176">
        <v>0</v>
      </c>
      <c r="P159" s="176" t="e">
        <f>VLOOKUP(E159,#REF!,#REF!-2,FALSE)*1000000</f>
        <v>#REF!</v>
      </c>
      <c r="Q159" s="185" t="s">
        <v>25</v>
      </c>
      <c r="R159" s="177" t="s">
        <v>468</v>
      </c>
      <c r="S159" s="177"/>
      <c r="T159" s="178">
        <v>0</v>
      </c>
      <c r="U159" s="179">
        <f t="shared" si="4"/>
        <v>0</v>
      </c>
      <c r="V159" s="180" t="s">
        <v>26</v>
      </c>
      <c r="W159" s="181"/>
      <c r="X159" s="150"/>
      <c r="Y159" s="150"/>
      <c r="Z159" s="150"/>
      <c r="AA159" s="150"/>
    </row>
    <row r="160" spans="1:27" ht="64.5" customHeight="1">
      <c r="A160" s="169">
        <v>14</v>
      </c>
      <c r="B160" s="178" t="s">
        <v>196</v>
      </c>
      <c r="C160" s="169">
        <v>2219</v>
      </c>
      <c r="D160" s="183">
        <v>45756</v>
      </c>
      <c r="E160" s="172">
        <v>7601738</v>
      </c>
      <c r="F160" s="191">
        <v>157000000000</v>
      </c>
      <c r="G160" s="169" t="s">
        <v>24</v>
      </c>
      <c r="H160" s="174">
        <v>10600000000</v>
      </c>
      <c r="I160" s="184">
        <v>0</v>
      </c>
      <c r="J160" s="184">
        <v>10600000000</v>
      </c>
      <c r="K160" s="184">
        <v>0</v>
      </c>
      <c r="L160" s="176">
        <v>10600000000</v>
      </c>
      <c r="M160" s="176">
        <v>10600000000</v>
      </c>
      <c r="N160" s="176">
        <v>0</v>
      </c>
      <c r="O160" s="176">
        <v>0</v>
      </c>
      <c r="P160" s="176" t="e">
        <f>VLOOKUP(E160,#REF!,#REF!-2,FALSE)*1000000</f>
        <v>#REF!</v>
      </c>
      <c r="Q160" s="185" t="s">
        <v>25</v>
      </c>
      <c r="R160" s="177" t="s">
        <v>468</v>
      </c>
      <c r="S160" s="177"/>
      <c r="T160" s="178">
        <v>0</v>
      </c>
      <c r="U160" s="179">
        <f t="shared" si="4"/>
        <v>0</v>
      </c>
      <c r="V160" s="180" t="s">
        <v>26</v>
      </c>
      <c r="W160" s="181"/>
      <c r="X160" s="150"/>
      <c r="Y160" s="150"/>
      <c r="Z160" s="150"/>
      <c r="AA160" s="150"/>
    </row>
    <row r="161" spans="1:27" ht="64.5" customHeight="1">
      <c r="A161" s="169">
        <v>16</v>
      </c>
      <c r="B161" s="178" t="s">
        <v>197</v>
      </c>
      <c r="C161" s="169">
        <v>2219</v>
      </c>
      <c r="D161" s="183">
        <v>45756</v>
      </c>
      <c r="E161" s="172">
        <v>7633564</v>
      </c>
      <c r="F161" s="191">
        <v>73937000000</v>
      </c>
      <c r="G161" s="169" t="s">
        <v>24</v>
      </c>
      <c r="H161" s="174">
        <v>0</v>
      </c>
      <c r="I161" s="184">
        <v>0</v>
      </c>
      <c r="J161" s="184">
        <v>0</v>
      </c>
      <c r="K161" s="184">
        <v>0</v>
      </c>
      <c r="L161" s="176">
        <v>0</v>
      </c>
      <c r="M161" s="176">
        <v>0</v>
      </c>
      <c r="N161" s="176">
        <v>0</v>
      </c>
      <c r="O161" s="182">
        <v>0</v>
      </c>
      <c r="P161" s="176" t="e">
        <f>VLOOKUP(E161,#REF!,#REF!-2,FALSE)*1000000</f>
        <v>#REF!</v>
      </c>
      <c r="Q161" s="185" t="s">
        <v>25</v>
      </c>
      <c r="R161" s="177" t="s">
        <v>468</v>
      </c>
      <c r="S161" s="177"/>
      <c r="T161" s="178">
        <v>0</v>
      </c>
      <c r="U161" s="179">
        <f t="shared" si="4"/>
        <v>0</v>
      </c>
      <c r="V161" s="180" t="s">
        <v>26</v>
      </c>
      <c r="W161" s="181"/>
      <c r="X161" s="150"/>
      <c r="Y161" s="150"/>
      <c r="Z161" s="150"/>
      <c r="AA161" s="150"/>
    </row>
    <row r="162" spans="1:27" ht="64.5" customHeight="1">
      <c r="A162" s="169">
        <v>25</v>
      </c>
      <c r="B162" s="178" t="s">
        <v>198</v>
      </c>
      <c r="C162" s="169">
        <v>2219</v>
      </c>
      <c r="D162" s="183">
        <v>45756</v>
      </c>
      <c r="E162" s="172">
        <v>7731906</v>
      </c>
      <c r="F162" s="191">
        <v>8271000000</v>
      </c>
      <c r="G162" s="169" t="s">
        <v>24</v>
      </c>
      <c r="H162" s="174">
        <v>950000000</v>
      </c>
      <c r="I162" s="184">
        <v>0</v>
      </c>
      <c r="J162" s="184">
        <v>0</v>
      </c>
      <c r="K162" s="184">
        <v>950000000</v>
      </c>
      <c r="L162" s="176">
        <v>950000000</v>
      </c>
      <c r="M162" s="176">
        <v>0</v>
      </c>
      <c r="N162" s="176">
        <v>950000000</v>
      </c>
      <c r="O162" s="176">
        <v>0</v>
      </c>
      <c r="P162" s="176" t="e">
        <f>VLOOKUP(E162,#REF!,#REF!-2,FALSE)*1000000</f>
        <v>#REF!</v>
      </c>
      <c r="Q162" s="185" t="s">
        <v>25</v>
      </c>
      <c r="R162" s="177" t="s">
        <v>468</v>
      </c>
      <c r="S162" s="177"/>
      <c r="T162" s="178">
        <v>0</v>
      </c>
      <c r="U162" s="179">
        <f t="shared" si="4"/>
        <v>0</v>
      </c>
      <c r="V162" s="180" t="s">
        <v>26</v>
      </c>
      <c r="W162" s="181"/>
      <c r="X162" s="150"/>
      <c r="Y162" s="150"/>
      <c r="Z162" s="150"/>
      <c r="AA162" s="150"/>
    </row>
    <row r="163" spans="1:27" ht="64.5" customHeight="1">
      <c r="A163" s="169">
        <v>35</v>
      </c>
      <c r="B163" s="178" t="s">
        <v>199</v>
      </c>
      <c r="C163" s="169">
        <v>2219</v>
      </c>
      <c r="D163" s="183">
        <v>45756</v>
      </c>
      <c r="E163" s="172">
        <v>7842565</v>
      </c>
      <c r="F163" s="191">
        <v>44352000000</v>
      </c>
      <c r="G163" s="169" t="s">
        <v>24</v>
      </c>
      <c r="H163" s="174">
        <v>3453873000</v>
      </c>
      <c r="I163" s="184">
        <v>0</v>
      </c>
      <c r="J163" s="184">
        <v>2100000000</v>
      </c>
      <c r="K163" s="184">
        <v>1353873000</v>
      </c>
      <c r="L163" s="176">
        <v>3453873000</v>
      </c>
      <c r="M163" s="176">
        <v>2100000000</v>
      </c>
      <c r="N163" s="176">
        <v>1353873000</v>
      </c>
      <c r="O163" s="176">
        <v>0</v>
      </c>
      <c r="P163" s="176" t="e">
        <f>VLOOKUP(E163,#REF!,#REF!-2,FALSE)*1000000</f>
        <v>#REF!</v>
      </c>
      <c r="Q163" s="185" t="s">
        <v>25</v>
      </c>
      <c r="R163" s="177" t="s">
        <v>468</v>
      </c>
      <c r="S163" s="177"/>
      <c r="T163" s="178">
        <v>0</v>
      </c>
      <c r="U163" s="179">
        <f t="shared" si="4"/>
        <v>0</v>
      </c>
      <c r="V163" s="180" t="s">
        <v>26</v>
      </c>
      <c r="W163" s="181"/>
      <c r="X163" s="150"/>
      <c r="Y163" s="150"/>
      <c r="Z163" s="150"/>
      <c r="AA163" s="150"/>
    </row>
    <row r="164" spans="1:27" ht="64.5" customHeight="1">
      <c r="A164" s="169">
        <v>45</v>
      </c>
      <c r="B164" s="178" t="s">
        <v>200</v>
      </c>
      <c r="C164" s="169">
        <v>2219</v>
      </c>
      <c r="D164" s="183">
        <v>45756</v>
      </c>
      <c r="E164" s="172">
        <v>7896626</v>
      </c>
      <c r="F164" s="191">
        <v>95202000000</v>
      </c>
      <c r="G164" s="169" t="s">
        <v>24</v>
      </c>
      <c r="H164" s="174">
        <v>16000000000</v>
      </c>
      <c r="I164" s="184">
        <v>0</v>
      </c>
      <c r="J164" s="184">
        <v>16000000000</v>
      </c>
      <c r="K164" s="184">
        <v>0</v>
      </c>
      <c r="L164" s="176">
        <v>16000000000</v>
      </c>
      <c r="M164" s="176">
        <v>16000000000</v>
      </c>
      <c r="N164" s="176">
        <v>0</v>
      </c>
      <c r="O164" s="176">
        <v>0</v>
      </c>
      <c r="P164" s="176" t="e">
        <f>VLOOKUP(E164,#REF!,#REF!-2,FALSE)*1000000</f>
        <v>#REF!</v>
      </c>
      <c r="Q164" s="185" t="s">
        <v>25</v>
      </c>
      <c r="R164" s="177" t="s">
        <v>468</v>
      </c>
      <c r="S164" s="177"/>
      <c r="T164" s="178">
        <v>0</v>
      </c>
      <c r="U164" s="179">
        <f t="shared" si="4"/>
        <v>0</v>
      </c>
      <c r="V164" s="180" t="s">
        <v>26</v>
      </c>
      <c r="W164" s="181"/>
      <c r="X164" s="150"/>
      <c r="Y164" s="150"/>
      <c r="Z164" s="150"/>
      <c r="AA164" s="150"/>
    </row>
    <row r="165" spans="1:27" ht="64.5" customHeight="1">
      <c r="A165" s="169">
        <v>46</v>
      </c>
      <c r="B165" s="170" t="s">
        <v>188</v>
      </c>
      <c r="C165" s="169">
        <v>3207</v>
      </c>
      <c r="D165" s="171" t="s">
        <v>175</v>
      </c>
      <c r="E165" s="172">
        <v>7897757</v>
      </c>
      <c r="F165" s="191">
        <v>810000000000</v>
      </c>
      <c r="G165" s="169" t="s">
        <v>24</v>
      </c>
      <c r="H165" s="174">
        <v>102804000000</v>
      </c>
      <c r="I165" s="175">
        <v>0</v>
      </c>
      <c r="J165" s="175">
        <v>0</v>
      </c>
      <c r="K165" s="175">
        <v>102804000000</v>
      </c>
      <c r="L165" s="176">
        <v>74556049081</v>
      </c>
      <c r="M165" s="176">
        <v>0</v>
      </c>
      <c r="N165" s="176">
        <v>74556049081</v>
      </c>
      <c r="O165" s="176">
        <v>28247950918.999996</v>
      </c>
      <c r="P165" s="176" t="e">
        <f>VLOOKUP(E165,#REF!,#REF!-2,FALSE)*1000000</f>
        <v>#REF!</v>
      </c>
      <c r="Q165" s="172" t="s">
        <v>25</v>
      </c>
      <c r="R165" s="177" t="s">
        <v>468</v>
      </c>
      <c r="S165" s="177" t="s">
        <v>191</v>
      </c>
      <c r="T165" s="186">
        <f>O165</f>
        <v>28247950918.999996</v>
      </c>
      <c r="U165" s="179">
        <f t="shared" si="4"/>
        <v>0</v>
      </c>
      <c r="V165" s="180" t="s">
        <v>26</v>
      </c>
      <c r="W165" s="199"/>
      <c r="X165" s="150"/>
      <c r="Y165" s="150"/>
      <c r="Z165" s="150"/>
      <c r="AA165" s="150"/>
    </row>
    <row r="166" spans="1:27" s="256" customFormat="1" ht="64.5" customHeight="1">
      <c r="A166" s="238">
        <v>59</v>
      </c>
      <c r="B166" s="247" t="s">
        <v>201</v>
      </c>
      <c r="C166" s="238">
        <v>2219</v>
      </c>
      <c r="D166" s="250">
        <v>45756</v>
      </c>
      <c r="E166" s="241">
        <v>7930591</v>
      </c>
      <c r="F166" s="254">
        <v>54701000000</v>
      </c>
      <c r="G166" s="238" t="s">
        <v>24</v>
      </c>
      <c r="H166" s="243">
        <v>2622165000</v>
      </c>
      <c r="I166" s="251">
        <v>0</v>
      </c>
      <c r="J166" s="251">
        <v>0</v>
      </c>
      <c r="K166" s="251">
        <v>2622165000</v>
      </c>
      <c r="L166" s="245">
        <v>2622000000</v>
      </c>
      <c r="M166" s="245">
        <v>0</v>
      </c>
      <c r="N166" s="245">
        <v>2622000000</v>
      </c>
      <c r="O166" s="245">
        <v>164999.99999996362</v>
      </c>
      <c r="P166" s="245" t="e">
        <f>VLOOKUP(E166,#REF!,#REF!-2,FALSE)*1000000</f>
        <v>#REF!</v>
      </c>
      <c r="Q166" s="252" t="s">
        <v>25</v>
      </c>
      <c r="R166" s="246" t="s">
        <v>468</v>
      </c>
      <c r="S166" s="246" t="s">
        <v>42</v>
      </c>
      <c r="T166" s="253">
        <v>0</v>
      </c>
      <c r="U166" s="248">
        <f t="shared" si="4"/>
        <v>164999.99999996362</v>
      </c>
      <c r="V166" s="249" t="s">
        <v>26</v>
      </c>
      <c r="W166" s="257"/>
      <c r="X166" s="237"/>
      <c r="Y166" s="237"/>
      <c r="Z166" s="237"/>
      <c r="AA166" s="237"/>
    </row>
    <row r="167" spans="1:27" s="256" customFormat="1" ht="64.5" customHeight="1">
      <c r="A167" s="238">
        <v>81</v>
      </c>
      <c r="B167" s="247" t="s">
        <v>202</v>
      </c>
      <c r="C167" s="238">
        <v>2853</v>
      </c>
      <c r="D167" s="250" t="s">
        <v>74</v>
      </c>
      <c r="E167" s="241">
        <v>7960740</v>
      </c>
      <c r="F167" s="254">
        <v>150000000000</v>
      </c>
      <c r="G167" s="238" t="s">
        <v>24</v>
      </c>
      <c r="H167" s="243">
        <v>1179437000</v>
      </c>
      <c r="I167" s="251">
        <v>0</v>
      </c>
      <c r="J167" s="251">
        <v>0</v>
      </c>
      <c r="K167" s="244">
        <v>1179437000</v>
      </c>
      <c r="L167" s="245">
        <v>1179436986</v>
      </c>
      <c r="M167" s="245">
        <v>0</v>
      </c>
      <c r="N167" s="245">
        <v>1179436986</v>
      </c>
      <c r="O167" s="245">
        <v>13.999999964653398</v>
      </c>
      <c r="P167" s="245" t="e">
        <f>VLOOKUP(E167,#REF!,#REF!-2,FALSE)*1000000</f>
        <v>#REF!</v>
      </c>
      <c r="Q167" s="252" t="s">
        <v>25</v>
      </c>
      <c r="R167" s="246" t="s">
        <v>468</v>
      </c>
      <c r="S167" s="246" t="s">
        <v>42</v>
      </c>
      <c r="T167" s="253">
        <v>0</v>
      </c>
      <c r="U167" s="248">
        <f t="shared" si="4"/>
        <v>13.999999964653398</v>
      </c>
      <c r="V167" s="249" t="s">
        <v>26</v>
      </c>
      <c r="W167" s="257"/>
      <c r="X167" s="237"/>
      <c r="Y167" s="237"/>
      <c r="Z167" s="237"/>
      <c r="AA167" s="237"/>
    </row>
    <row r="168" spans="1:27" ht="64.5" customHeight="1">
      <c r="A168" s="169">
        <v>91</v>
      </c>
      <c r="B168" s="178" t="s">
        <v>203</v>
      </c>
      <c r="C168" s="169">
        <v>2219</v>
      </c>
      <c r="D168" s="183">
        <v>45756</v>
      </c>
      <c r="E168" s="172">
        <v>7967171</v>
      </c>
      <c r="F168" s="191">
        <v>58000000000</v>
      </c>
      <c r="G168" s="169" t="s">
        <v>24</v>
      </c>
      <c r="H168" s="174">
        <v>15172099000.000002</v>
      </c>
      <c r="I168" s="184">
        <v>0</v>
      </c>
      <c r="J168" s="184">
        <v>15172099000.000002</v>
      </c>
      <c r="K168" s="184">
        <v>0</v>
      </c>
      <c r="L168" s="176">
        <v>12830397600</v>
      </c>
      <c r="M168" s="176">
        <v>12830397600</v>
      </c>
      <c r="N168" s="176">
        <v>0</v>
      </c>
      <c r="O168" s="176">
        <v>2341701400.0000019</v>
      </c>
      <c r="P168" s="176" t="e">
        <f>VLOOKUP(E168,#REF!,#REF!-2,FALSE)*1000000</f>
        <v>#REF!</v>
      </c>
      <c r="Q168" s="185" t="s">
        <v>25</v>
      </c>
      <c r="R168" s="177" t="s">
        <v>468</v>
      </c>
      <c r="S168" s="177" t="s">
        <v>191</v>
      </c>
      <c r="T168" s="186">
        <v>241000000</v>
      </c>
      <c r="U168" s="179">
        <f t="shared" si="4"/>
        <v>2100701400.0000019</v>
      </c>
      <c r="V168" s="186">
        <v>241000000</v>
      </c>
      <c r="W168" s="186">
        <v>241000000</v>
      </c>
      <c r="X168" s="150"/>
      <c r="Y168" s="150"/>
      <c r="Z168" s="150"/>
      <c r="AA168" s="150"/>
    </row>
    <row r="169" spans="1:27" ht="64.5" customHeight="1">
      <c r="A169" s="169">
        <v>105</v>
      </c>
      <c r="B169" s="170" t="s">
        <v>204</v>
      </c>
      <c r="C169" s="169">
        <v>3207</v>
      </c>
      <c r="D169" s="171" t="s">
        <v>175</v>
      </c>
      <c r="E169" s="172">
        <v>7982221</v>
      </c>
      <c r="F169" s="191">
        <v>234000000000</v>
      </c>
      <c r="G169" s="169" t="s">
        <v>24</v>
      </c>
      <c r="H169" s="174">
        <v>30000000000</v>
      </c>
      <c r="I169" s="175">
        <v>0</v>
      </c>
      <c r="J169" s="175">
        <v>0</v>
      </c>
      <c r="K169" s="175">
        <v>30000000000</v>
      </c>
      <c r="L169" s="176">
        <v>30000000000</v>
      </c>
      <c r="M169" s="176">
        <v>0</v>
      </c>
      <c r="N169" s="176">
        <v>30000000000</v>
      </c>
      <c r="O169" s="176">
        <v>0</v>
      </c>
      <c r="P169" s="176" t="e">
        <f>VLOOKUP(E169,#REF!,#REF!-2,FALSE)*1000000</f>
        <v>#REF!</v>
      </c>
      <c r="Q169" s="172" t="s">
        <v>25</v>
      </c>
      <c r="R169" s="177" t="s">
        <v>468</v>
      </c>
      <c r="S169" s="177"/>
      <c r="T169" s="178">
        <v>0</v>
      </c>
      <c r="U169" s="179">
        <f t="shared" si="4"/>
        <v>0</v>
      </c>
      <c r="V169" s="180" t="s">
        <v>26</v>
      </c>
      <c r="W169" s="181"/>
      <c r="X169" s="150"/>
      <c r="Y169" s="150"/>
      <c r="Z169" s="150"/>
      <c r="AA169" s="150"/>
    </row>
    <row r="170" spans="1:27" ht="64.5" customHeight="1">
      <c r="A170" s="169">
        <v>107</v>
      </c>
      <c r="B170" s="170" t="s">
        <v>205</v>
      </c>
      <c r="C170" s="169">
        <v>917</v>
      </c>
      <c r="D170" s="171" t="s">
        <v>23</v>
      </c>
      <c r="E170" s="172">
        <v>7993047</v>
      </c>
      <c r="F170" s="191">
        <v>3286112000000</v>
      </c>
      <c r="G170" s="169" t="s">
        <v>24</v>
      </c>
      <c r="H170" s="174">
        <v>70000000000</v>
      </c>
      <c r="I170" s="175">
        <v>0</v>
      </c>
      <c r="J170" s="175">
        <v>0</v>
      </c>
      <c r="K170" s="175">
        <v>70000000000</v>
      </c>
      <c r="L170" s="176">
        <v>70000000000</v>
      </c>
      <c r="M170" s="176">
        <v>0</v>
      </c>
      <c r="N170" s="176">
        <v>70000000000</v>
      </c>
      <c r="O170" s="176">
        <v>0</v>
      </c>
      <c r="P170" s="176" t="e">
        <f>VLOOKUP(E170,#REF!,#REF!-2,FALSE)*1000000</f>
        <v>#REF!</v>
      </c>
      <c r="Q170" s="172" t="s">
        <v>25</v>
      </c>
      <c r="R170" s="177" t="s">
        <v>468</v>
      </c>
      <c r="S170" s="177"/>
      <c r="T170" s="178">
        <v>0</v>
      </c>
      <c r="U170" s="179">
        <f t="shared" si="4"/>
        <v>0</v>
      </c>
      <c r="V170" s="180" t="s">
        <v>26</v>
      </c>
      <c r="W170" s="181"/>
      <c r="X170" s="150"/>
      <c r="Y170" s="150"/>
      <c r="Z170" s="150"/>
      <c r="AA170" s="150"/>
    </row>
    <row r="171" spans="1:27" ht="64.5" customHeight="1">
      <c r="A171" s="169">
        <v>108</v>
      </c>
      <c r="B171" s="178" t="s">
        <v>206</v>
      </c>
      <c r="C171" s="169">
        <v>2219</v>
      </c>
      <c r="D171" s="183">
        <v>45756</v>
      </c>
      <c r="E171" s="172">
        <v>7993047</v>
      </c>
      <c r="F171" s="191">
        <v>3286112000000</v>
      </c>
      <c r="G171" s="169" t="s">
        <v>24</v>
      </c>
      <c r="H171" s="174">
        <v>20000000000</v>
      </c>
      <c r="I171" s="184">
        <v>0</v>
      </c>
      <c r="J171" s="184">
        <v>12000000000</v>
      </c>
      <c r="K171" s="184">
        <v>8000000000</v>
      </c>
      <c r="L171" s="176">
        <v>20000000000</v>
      </c>
      <c r="M171" s="176">
        <v>12000000000</v>
      </c>
      <c r="N171" s="176">
        <v>8000000000</v>
      </c>
      <c r="O171" s="176">
        <v>0</v>
      </c>
      <c r="P171" s="176" t="e">
        <f>VLOOKUP(E171,#REF!,#REF!-2,FALSE)*1000000</f>
        <v>#REF!</v>
      </c>
      <c r="Q171" s="185" t="s">
        <v>25</v>
      </c>
      <c r="R171" s="177" t="s">
        <v>468</v>
      </c>
      <c r="S171" s="177"/>
      <c r="T171" s="178">
        <v>0</v>
      </c>
      <c r="U171" s="179">
        <f t="shared" si="4"/>
        <v>0</v>
      </c>
      <c r="V171" s="180" t="s">
        <v>26</v>
      </c>
      <c r="W171" s="181"/>
      <c r="X171" s="150"/>
      <c r="Y171" s="150"/>
      <c r="Z171" s="150"/>
      <c r="AA171" s="150"/>
    </row>
    <row r="172" spans="1:27" s="256" customFormat="1" ht="64.5" customHeight="1">
      <c r="A172" s="238">
        <v>110</v>
      </c>
      <c r="B172" s="247" t="s">
        <v>207</v>
      </c>
      <c r="C172" s="238">
        <v>2219</v>
      </c>
      <c r="D172" s="250">
        <v>45756</v>
      </c>
      <c r="E172" s="241">
        <v>7994844</v>
      </c>
      <c r="F172" s="254">
        <v>54989131000</v>
      </c>
      <c r="G172" s="238" t="s">
        <v>24</v>
      </c>
      <c r="H172" s="243">
        <v>15432030927</v>
      </c>
      <c r="I172" s="251">
        <v>0</v>
      </c>
      <c r="J172" s="251">
        <v>10032030927</v>
      </c>
      <c r="K172" s="251">
        <v>5400000000</v>
      </c>
      <c r="L172" s="245">
        <v>15432000000</v>
      </c>
      <c r="M172" s="245">
        <v>10032000000</v>
      </c>
      <c r="N172" s="245">
        <v>5400000000</v>
      </c>
      <c r="O172" s="245">
        <v>30926.999999792315</v>
      </c>
      <c r="P172" s="245" t="e">
        <f>VLOOKUP(E172,#REF!,#REF!-2,FALSE)*1000000</f>
        <v>#REF!</v>
      </c>
      <c r="Q172" s="252" t="s">
        <v>25</v>
      </c>
      <c r="R172" s="246" t="s">
        <v>468</v>
      </c>
      <c r="S172" s="246" t="s">
        <v>208</v>
      </c>
      <c r="T172" s="253">
        <v>0</v>
      </c>
      <c r="U172" s="248">
        <f t="shared" si="4"/>
        <v>30926.999999792315</v>
      </c>
      <c r="V172" s="253">
        <v>30926.999999792315</v>
      </c>
      <c r="W172" s="253">
        <v>30926.999999792315</v>
      </c>
      <c r="X172" s="237"/>
      <c r="Y172" s="237"/>
      <c r="Z172" s="237"/>
      <c r="AA172" s="237"/>
    </row>
    <row r="173" spans="1:27" s="256" customFormat="1" ht="64.5" customHeight="1">
      <c r="A173" s="238">
        <v>127</v>
      </c>
      <c r="B173" s="247" t="s">
        <v>209</v>
      </c>
      <c r="C173" s="238">
        <v>2219</v>
      </c>
      <c r="D173" s="250">
        <v>45756</v>
      </c>
      <c r="E173" s="241">
        <v>8015004</v>
      </c>
      <c r="F173" s="254">
        <v>67326303000</v>
      </c>
      <c r="G173" s="238" t="s">
        <v>24</v>
      </c>
      <c r="H173" s="243">
        <v>14864380000.000002</v>
      </c>
      <c r="I173" s="251">
        <v>0</v>
      </c>
      <c r="J173" s="251">
        <v>7786250000</v>
      </c>
      <c r="K173" s="251">
        <v>7078130000</v>
      </c>
      <c r="L173" s="245">
        <v>14864129840</v>
      </c>
      <c r="M173" s="245">
        <v>7786000000</v>
      </c>
      <c r="N173" s="245">
        <v>7078129840</v>
      </c>
      <c r="O173" s="245">
        <v>250160.00000141503</v>
      </c>
      <c r="P173" s="245" t="e">
        <f>VLOOKUP(E173,#REF!,#REF!-2,FALSE)*1000000</f>
        <v>#REF!</v>
      </c>
      <c r="Q173" s="252" t="s">
        <v>25</v>
      </c>
      <c r="R173" s="246" t="s">
        <v>468</v>
      </c>
      <c r="S173" s="246" t="s">
        <v>42</v>
      </c>
      <c r="T173" s="253">
        <v>0</v>
      </c>
      <c r="U173" s="248">
        <f t="shared" si="4"/>
        <v>250160.00000141503</v>
      </c>
      <c r="V173" s="249" t="s">
        <v>26</v>
      </c>
      <c r="W173" s="257"/>
      <c r="X173" s="237"/>
      <c r="Y173" s="237"/>
      <c r="Z173" s="237"/>
      <c r="AA173" s="237"/>
    </row>
    <row r="174" spans="1:27" ht="64.5" customHeight="1">
      <c r="A174" s="169">
        <v>157</v>
      </c>
      <c r="B174" s="178" t="s">
        <v>210</v>
      </c>
      <c r="C174" s="169">
        <v>2219</v>
      </c>
      <c r="D174" s="183">
        <v>45756</v>
      </c>
      <c r="E174" s="172">
        <v>8032240</v>
      </c>
      <c r="F174" s="191">
        <v>79000000000</v>
      </c>
      <c r="G174" s="169" t="s">
        <v>24</v>
      </c>
      <c r="H174" s="174">
        <v>23560721723.000004</v>
      </c>
      <c r="I174" s="184">
        <v>0</v>
      </c>
      <c r="J174" s="184">
        <v>60721723.000002384</v>
      </c>
      <c r="K174" s="184">
        <v>23500000000</v>
      </c>
      <c r="L174" s="176">
        <v>23560721723.000004</v>
      </c>
      <c r="M174" s="176">
        <v>60721723.000002384</v>
      </c>
      <c r="N174" s="176">
        <v>23500000000</v>
      </c>
      <c r="O174" s="176">
        <v>0</v>
      </c>
      <c r="P174" s="176" t="e">
        <f>VLOOKUP(E174,#REF!,#REF!-2,FALSE)*1000000</f>
        <v>#REF!</v>
      </c>
      <c r="Q174" s="185" t="s">
        <v>25</v>
      </c>
      <c r="R174" s="177" t="s">
        <v>468</v>
      </c>
      <c r="S174" s="177"/>
      <c r="T174" s="178">
        <v>0</v>
      </c>
      <c r="U174" s="179">
        <f t="shared" si="4"/>
        <v>0</v>
      </c>
      <c r="V174" s="180" t="s">
        <v>26</v>
      </c>
      <c r="W174" s="181"/>
      <c r="X174" s="150"/>
      <c r="Y174" s="150"/>
      <c r="Z174" s="150"/>
      <c r="AA174" s="150"/>
    </row>
    <row r="175" spans="1:27" ht="64.5" customHeight="1">
      <c r="A175" s="169">
        <v>208</v>
      </c>
      <c r="B175" s="170" t="s">
        <v>211</v>
      </c>
      <c r="C175" s="169">
        <v>917</v>
      </c>
      <c r="D175" s="171" t="s">
        <v>23</v>
      </c>
      <c r="E175" s="172">
        <v>8068185</v>
      </c>
      <c r="F175" s="191">
        <v>120000000000</v>
      </c>
      <c r="G175" s="169" t="s">
        <v>24</v>
      </c>
      <c r="H175" s="174">
        <v>10000000000</v>
      </c>
      <c r="I175" s="175">
        <v>0</v>
      </c>
      <c r="J175" s="175">
        <v>0</v>
      </c>
      <c r="K175" s="175">
        <v>10000000000</v>
      </c>
      <c r="L175" s="176">
        <v>10000000000</v>
      </c>
      <c r="M175" s="176">
        <v>0</v>
      </c>
      <c r="N175" s="176">
        <v>10000000000</v>
      </c>
      <c r="O175" s="176">
        <v>0</v>
      </c>
      <c r="P175" s="176" t="e">
        <f>VLOOKUP(E175,#REF!,#REF!-2,FALSE)*1000000</f>
        <v>#REF!</v>
      </c>
      <c r="Q175" s="172" t="s">
        <v>25</v>
      </c>
      <c r="R175" s="177" t="s">
        <v>468</v>
      </c>
      <c r="S175" s="177"/>
      <c r="T175" s="178">
        <v>0</v>
      </c>
      <c r="U175" s="179">
        <f t="shared" si="4"/>
        <v>0</v>
      </c>
      <c r="V175" s="180" t="s">
        <v>26</v>
      </c>
      <c r="W175" s="181"/>
      <c r="X175" s="150"/>
      <c r="Y175" s="150"/>
      <c r="Z175" s="150"/>
      <c r="AA175" s="150"/>
    </row>
    <row r="176" spans="1:27" ht="64.5" customHeight="1">
      <c r="A176" s="169">
        <v>209</v>
      </c>
      <c r="B176" s="178" t="s">
        <v>212</v>
      </c>
      <c r="C176" s="169">
        <v>2219</v>
      </c>
      <c r="D176" s="183">
        <v>45756</v>
      </c>
      <c r="E176" s="172">
        <v>8068185</v>
      </c>
      <c r="F176" s="191">
        <v>120000000000</v>
      </c>
      <c r="G176" s="169" t="s">
        <v>24</v>
      </c>
      <c r="H176" s="174">
        <v>21000000000</v>
      </c>
      <c r="I176" s="184">
        <v>0</v>
      </c>
      <c r="J176" s="184">
        <v>20000000000</v>
      </c>
      <c r="K176" s="175">
        <v>1000000000</v>
      </c>
      <c r="L176" s="176">
        <v>21000000000</v>
      </c>
      <c r="M176" s="176">
        <v>20000000000</v>
      </c>
      <c r="N176" s="176">
        <v>1000000000</v>
      </c>
      <c r="O176" s="176">
        <v>0</v>
      </c>
      <c r="P176" s="176" t="e">
        <f>VLOOKUP(E176,#REF!,#REF!-2,FALSE)*1000000</f>
        <v>#REF!</v>
      </c>
      <c r="Q176" s="185" t="s">
        <v>25</v>
      </c>
      <c r="R176" s="177" t="s">
        <v>468</v>
      </c>
      <c r="S176" s="177"/>
      <c r="T176" s="178">
        <v>0</v>
      </c>
      <c r="U176" s="179">
        <f t="shared" si="4"/>
        <v>0</v>
      </c>
      <c r="V176" s="180" t="s">
        <v>26</v>
      </c>
      <c r="W176" s="181"/>
      <c r="X176" s="150"/>
      <c r="Y176" s="150"/>
      <c r="Z176" s="150"/>
      <c r="AA176" s="150"/>
    </row>
    <row r="177" spans="1:27" ht="64.5" customHeight="1">
      <c r="A177" s="169">
        <v>212</v>
      </c>
      <c r="B177" s="178" t="s">
        <v>213</v>
      </c>
      <c r="C177" s="169">
        <v>2219</v>
      </c>
      <c r="D177" s="183">
        <v>45756</v>
      </c>
      <c r="E177" s="172">
        <v>8071079</v>
      </c>
      <c r="F177" s="191">
        <v>13479729000</v>
      </c>
      <c r="G177" s="169" t="s">
        <v>24</v>
      </c>
      <c r="H177" s="174">
        <v>672077000</v>
      </c>
      <c r="I177" s="184">
        <v>0</v>
      </c>
      <c r="J177" s="184">
        <v>0</v>
      </c>
      <c r="K177" s="184">
        <v>672077000</v>
      </c>
      <c r="L177" s="176">
        <v>672077000</v>
      </c>
      <c r="M177" s="176">
        <v>0</v>
      </c>
      <c r="N177" s="176">
        <v>672077000</v>
      </c>
      <c r="O177" s="176">
        <v>0</v>
      </c>
      <c r="P177" s="176" t="e">
        <f>VLOOKUP(E177,#REF!,#REF!-2,FALSE)*1000000</f>
        <v>#REF!</v>
      </c>
      <c r="Q177" s="185" t="s">
        <v>25</v>
      </c>
      <c r="R177" s="177" t="s">
        <v>468</v>
      </c>
      <c r="S177" s="177"/>
      <c r="T177" s="178">
        <v>0</v>
      </c>
      <c r="U177" s="179">
        <f t="shared" si="4"/>
        <v>0</v>
      </c>
      <c r="V177" s="180" t="s">
        <v>26</v>
      </c>
      <c r="W177" s="181"/>
      <c r="X177" s="150"/>
      <c r="Y177" s="150"/>
      <c r="Z177" s="150"/>
      <c r="AA177" s="150"/>
    </row>
    <row r="178" spans="1:27" ht="64.5" customHeight="1">
      <c r="A178" s="169">
        <v>224</v>
      </c>
      <c r="B178" s="178" t="s">
        <v>214</v>
      </c>
      <c r="C178" s="169">
        <v>2219</v>
      </c>
      <c r="D178" s="183">
        <v>45756</v>
      </c>
      <c r="E178" s="172">
        <v>8073441</v>
      </c>
      <c r="F178" s="191">
        <v>4950000000</v>
      </c>
      <c r="G178" s="169" t="s">
        <v>24</v>
      </c>
      <c r="H178" s="174">
        <v>327315000</v>
      </c>
      <c r="I178" s="184">
        <v>0</v>
      </c>
      <c r="J178" s="184">
        <v>0</v>
      </c>
      <c r="K178" s="184">
        <v>327315000</v>
      </c>
      <c r="L178" s="176">
        <v>327315000</v>
      </c>
      <c r="M178" s="176">
        <v>0</v>
      </c>
      <c r="N178" s="176">
        <v>327315000</v>
      </c>
      <c r="O178" s="176">
        <v>0</v>
      </c>
      <c r="P178" s="176" t="e">
        <f>VLOOKUP(E178,#REF!,#REF!-2,FALSE)*1000000</f>
        <v>#REF!</v>
      </c>
      <c r="Q178" s="185" t="s">
        <v>25</v>
      </c>
      <c r="R178" s="177" t="s">
        <v>468</v>
      </c>
      <c r="S178" s="177"/>
      <c r="T178" s="178">
        <v>0</v>
      </c>
      <c r="U178" s="179">
        <f t="shared" si="4"/>
        <v>0</v>
      </c>
      <c r="V178" s="180" t="s">
        <v>26</v>
      </c>
      <c r="W178" s="181"/>
      <c r="X178" s="150"/>
      <c r="Y178" s="150"/>
      <c r="Z178" s="150"/>
      <c r="AA178" s="150"/>
    </row>
    <row r="179" spans="1:27" ht="64.5" customHeight="1">
      <c r="A179" s="169">
        <v>225</v>
      </c>
      <c r="B179" s="178" t="s">
        <v>215</v>
      </c>
      <c r="C179" s="169" t="s">
        <v>84</v>
      </c>
      <c r="D179" s="183">
        <v>45756</v>
      </c>
      <c r="E179" s="172">
        <v>8075143</v>
      </c>
      <c r="F179" s="191">
        <v>44186000000</v>
      </c>
      <c r="G179" s="169" t="s">
        <v>24</v>
      </c>
      <c r="H179" s="174">
        <v>19107000000</v>
      </c>
      <c r="I179" s="184">
        <v>0</v>
      </c>
      <c r="J179" s="184">
        <v>10306743812</v>
      </c>
      <c r="K179" s="184">
        <v>8800256188</v>
      </c>
      <c r="L179" s="176">
        <v>19107000000</v>
      </c>
      <c r="M179" s="176">
        <v>10307000000</v>
      </c>
      <c r="N179" s="176">
        <v>8800000000</v>
      </c>
      <c r="O179" s="176">
        <v>0</v>
      </c>
      <c r="P179" s="176" t="e">
        <f>VLOOKUP(E179,#REF!,#REF!-2,FALSE)*1000000</f>
        <v>#REF!</v>
      </c>
      <c r="Q179" s="185" t="s">
        <v>25</v>
      </c>
      <c r="R179" s="177" t="s">
        <v>468</v>
      </c>
      <c r="S179" s="177"/>
      <c r="T179" s="178">
        <v>0</v>
      </c>
      <c r="U179" s="179">
        <f t="shared" si="4"/>
        <v>0</v>
      </c>
      <c r="V179" s="180" t="s">
        <v>26</v>
      </c>
      <c r="W179" s="181"/>
      <c r="X179" s="150"/>
      <c r="Y179" s="150"/>
      <c r="Z179" s="150"/>
      <c r="AA179" s="150"/>
    </row>
    <row r="180" spans="1:27" s="256" customFormat="1" ht="64.5" customHeight="1">
      <c r="A180" s="238">
        <v>235</v>
      </c>
      <c r="B180" s="247" t="s">
        <v>216</v>
      </c>
      <c r="C180" s="238">
        <v>2219</v>
      </c>
      <c r="D180" s="250">
        <v>45756</v>
      </c>
      <c r="E180" s="241">
        <v>8079339</v>
      </c>
      <c r="F180" s="254">
        <v>23000000000</v>
      </c>
      <c r="G180" s="238" t="s">
        <v>24</v>
      </c>
      <c r="H180" s="243">
        <v>5463371268.000001</v>
      </c>
      <c r="I180" s="251">
        <v>0</v>
      </c>
      <c r="J180" s="251">
        <v>413371268.00000077</v>
      </c>
      <c r="K180" s="251">
        <v>5050000000</v>
      </c>
      <c r="L180" s="245">
        <v>5463000000</v>
      </c>
      <c r="M180" s="245">
        <v>413000000</v>
      </c>
      <c r="N180" s="245">
        <v>5050000000</v>
      </c>
      <c r="O180" s="245">
        <v>371268.00000078219</v>
      </c>
      <c r="P180" s="245" t="e">
        <f>VLOOKUP(E180,#REF!,#REF!-2,FALSE)*1000000</f>
        <v>#REF!</v>
      </c>
      <c r="Q180" s="252" t="s">
        <v>25</v>
      </c>
      <c r="R180" s="246" t="s">
        <v>468</v>
      </c>
      <c r="S180" s="246" t="s">
        <v>208</v>
      </c>
      <c r="T180" s="253">
        <v>0</v>
      </c>
      <c r="U180" s="248">
        <f t="shared" si="4"/>
        <v>371268.00000078219</v>
      </c>
      <c r="V180" s="253">
        <v>371268.00000078219</v>
      </c>
      <c r="W180" s="253">
        <v>371268.00000078219</v>
      </c>
      <c r="X180" s="237"/>
      <c r="Y180" s="237"/>
      <c r="Z180" s="237"/>
      <c r="AA180" s="237"/>
    </row>
    <row r="181" spans="1:27" s="256" customFormat="1" ht="64.5" customHeight="1">
      <c r="A181" s="238">
        <v>236</v>
      </c>
      <c r="B181" s="247" t="s">
        <v>217</v>
      </c>
      <c r="C181" s="238">
        <v>2219</v>
      </c>
      <c r="D181" s="250">
        <v>45756</v>
      </c>
      <c r="E181" s="241">
        <v>8079342</v>
      </c>
      <c r="F181" s="254">
        <v>30007000000</v>
      </c>
      <c r="G181" s="238" t="s">
        <v>24</v>
      </c>
      <c r="H181" s="243">
        <v>909311999.99999917</v>
      </c>
      <c r="I181" s="251">
        <v>0</v>
      </c>
      <c r="J181" s="251">
        <v>0</v>
      </c>
      <c r="K181" s="251">
        <v>909311999.99999917</v>
      </c>
      <c r="L181" s="245">
        <v>909307000</v>
      </c>
      <c r="M181" s="245">
        <v>0</v>
      </c>
      <c r="N181" s="245">
        <v>909307000</v>
      </c>
      <c r="O181" s="245">
        <v>4999.9999991996447</v>
      </c>
      <c r="P181" s="245" t="e">
        <f>VLOOKUP(E181,#REF!,#REF!-2,FALSE)*1000000</f>
        <v>#REF!</v>
      </c>
      <c r="Q181" s="252" t="s">
        <v>25</v>
      </c>
      <c r="R181" s="246" t="s">
        <v>468</v>
      </c>
      <c r="S181" s="246" t="s">
        <v>42</v>
      </c>
      <c r="T181" s="253">
        <v>0</v>
      </c>
      <c r="U181" s="248">
        <f t="shared" si="4"/>
        <v>4999.9999991996447</v>
      </c>
      <c r="V181" s="249" t="s">
        <v>26</v>
      </c>
      <c r="W181" s="257"/>
      <c r="X181" s="237"/>
      <c r="Y181" s="237"/>
      <c r="Z181" s="237"/>
      <c r="AA181" s="237"/>
    </row>
    <row r="182" spans="1:27" ht="64.5" customHeight="1">
      <c r="A182" s="169">
        <v>237</v>
      </c>
      <c r="B182" s="178" t="s">
        <v>218</v>
      </c>
      <c r="C182" s="169">
        <v>2219</v>
      </c>
      <c r="D182" s="183">
        <v>45756</v>
      </c>
      <c r="E182" s="172">
        <v>8080501</v>
      </c>
      <c r="F182" s="191">
        <v>21500000000</v>
      </c>
      <c r="G182" s="169" t="s">
        <v>24</v>
      </c>
      <c r="H182" s="174">
        <v>699287000</v>
      </c>
      <c r="I182" s="184">
        <v>0</v>
      </c>
      <c r="J182" s="184">
        <v>0</v>
      </c>
      <c r="K182" s="184">
        <v>699287000</v>
      </c>
      <c r="L182" s="176">
        <v>699287000</v>
      </c>
      <c r="M182" s="176">
        <v>0</v>
      </c>
      <c r="N182" s="176">
        <v>699287000</v>
      </c>
      <c r="O182" s="176">
        <v>0</v>
      </c>
      <c r="P182" s="176" t="e">
        <f>VLOOKUP(E182,#REF!,#REF!-2,FALSE)*1000000</f>
        <v>#REF!</v>
      </c>
      <c r="Q182" s="185" t="s">
        <v>25</v>
      </c>
      <c r="R182" s="177" t="s">
        <v>468</v>
      </c>
      <c r="S182" s="177"/>
      <c r="T182" s="178">
        <v>0</v>
      </c>
      <c r="U182" s="179">
        <f t="shared" si="4"/>
        <v>0</v>
      </c>
      <c r="V182" s="180" t="s">
        <v>26</v>
      </c>
      <c r="W182" s="181"/>
      <c r="X182" s="150"/>
      <c r="Y182" s="150"/>
      <c r="Z182" s="150"/>
      <c r="AA182" s="150"/>
    </row>
    <row r="183" spans="1:27" ht="64.5" customHeight="1">
      <c r="A183" s="169">
        <v>238</v>
      </c>
      <c r="B183" s="198" t="s">
        <v>219</v>
      </c>
      <c r="C183" s="169">
        <v>2219</v>
      </c>
      <c r="D183" s="183">
        <v>45756</v>
      </c>
      <c r="E183" s="172">
        <v>8080683</v>
      </c>
      <c r="F183" s="191">
        <v>667247000</v>
      </c>
      <c r="G183" s="169" t="s">
        <v>24</v>
      </c>
      <c r="H183" s="174">
        <v>52303000</v>
      </c>
      <c r="I183" s="184">
        <v>0</v>
      </c>
      <c r="J183" s="184">
        <v>0</v>
      </c>
      <c r="K183" s="184">
        <v>52303000</v>
      </c>
      <c r="L183" s="176">
        <v>48765000</v>
      </c>
      <c r="M183" s="176">
        <v>0</v>
      </c>
      <c r="N183" s="176">
        <v>48765000</v>
      </c>
      <c r="O183" s="176">
        <v>3537999.9999999967</v>
      </c>
      <c r="P183" s="176" t="e">
        <f>VLOOKUP(E183,#REF!,#REF!-2,FALSE)*1000000</f>
        <v>#REF!</v>
      </c>
      <c r="Q183" s="185" t="s">
        <v>25</v>
      </c>
      <c r="R183" s="177" t="s">
        <v>468</v>
      </c>
      <c r="S183" s="177" t="s">
        <v>42</v>
      </c>
      <c r="T183" s="186">
        <v>0</v>
      </c>
      <c r="U183" s="179">
        <f t="shared" si="4"/>
        <v>3537999.9999999967</v>
      </c>
      <c r="V183" s="180" t="s">
        <v>26</v>
      </c>
      <c r="W183" s="181"/>
      <c r="X183" s="150"/>
      <c r="Y183" s="150"/>
      <c r="Z183" s="150"/>
      <c r="AA183" s="150"/>
    </row>
    <row r="184" spans="1:27" ht="64.5" customHeight="1">
      <c r="A184" s="169">
        <v>242</v>
      </c>
      <c r="B184" s="178" t="s">
        <v>220</v>
      </c>
      <c r="C184" s="169">
        <v>2219</v>
      </c>
      <c r="D184" s="183">
        <v>45756</v>
      </c>
      <c r="E184" s="172">
        <v>8081057</v>
      </c>
      <c r="F184" s="193">
        <v>28000000000</v>
      </c>
      <c r="G184" s="169" t="s">
        <v>24</v>
      </c>
      <c r="H184" s="174">
        <v>1477000540.000001</v>
      </c>
      <c r="I184" s="184">
        <v>0</v>
      </c>
      <c r="J184" s="184">
        <v>1477000540.000001</v>
      </c>
      <c r="K184" s="184">
        <v>0</v>
      </c>
      <c r="L184" s="176">
        <v>1094249000</v>
      </c>
      <c r="M184" s="176">
        <v>1094249000</v>
      </c>
      <c r="N184" s="176">
        <v>0</v>
      </c>
      <c r="O184" s="176">
        <v>382751540.00000089</v>
      </c>
      <c r="P184" s="176" t="e">
        <f>VLOOKUP(E184,#REF!,#REF!-2,FALSE)*1000000</f>
        <v>#REF!</v>
      </c>
      <c r="Q184" s="185" t="s">
        <v>25</v>
      </c>
      <c r="R184" s="177" t="s">
        <v>468</v>
      </c>
      <c r="S184" s="177" t="s">
        <v>42</v>
      </c>
      <c r="T184" s="186">
        <v>0</v>
      </c>
      <c r="U184" s="179">
        <f t="shared" si="4"/>
        <v>382751540.00000089</v>
      </c>
      <c r="V184" s="180" t="s">
        <v>26</v>
      </c>
      <c r="W184" s="181"/>
      <c r="X184" s="150"/>
      <c r="Y184" s="150"/>
      <c r="Z184" s="150"/>
      <c r="AA184" s="150"/>
    </row>
    <row r="185" spans="1:27" ht="64.5" customHeight="1">
      <c r="A185" s="169">
        <v>253</v>
      </c>
      <c r="B185" s="178" t="s">
        <v>221</v>
      </c>
      <c r="C185" s="169">
        <v>2219</v>
      </c>
      <c r="D185" s="183">
        <v>45756</v>
      </c>
      <c r="E185" s="172">
        <v>8086200</v>
      </c>
      <c r="F185" s="191">
        <v>140000000000</v>
      </c>
      <c r="G185" s="169" t="s">
        <v>24</v>
      </c>
      <c r="H185" s="174">
        <v>62476831000</v>
      </c>
      <c r="I185" s="184">
        <v>0</v>
      </c>
      <c r="J185" s="184">
        <v>12476831000</v>
      </c>
      <c r="K185" s="184">
        <v>50000000000</v>
      </c>
      <c r="L185" s="176">
        <v>62476831000</v>
      </c>
      <c r="M185" s="176">
        <v>12476831000</v>
      </c>
      <c r="N185" s="176">
        <v>50000000000</v>
      </c>
      <c r="O185" s="176">
        <v>0</v>
      </c>
      <c r="P185" s="176" t="e">
        <f>VLOOKUP(E185,#REF!,#REF!-2,FALSE)*1000000</f>
        <v>#REF!</v>
      </c>
      <c r="Q185" s="185" t="s">
        <v>25</v>
      </c>
      <c r="R185" s="177" t="s">
        <v>468</v>
      </c>
      <c r="S185" s="177"/>
      <c r="T185" s="178">
        <v>0</v>
      </c>
      <c r="U185" s="179">
        <f t="shared" si="4"/>
        <v>0</v>
      </c>
      <c r="V185" s="180" t="s">
        <v>26</v>
      </c>
      <c r="W185" s="181"/>
      <c r="X185" s="150"/>
      <c r="Y185" s="150"/>
      <c r="Z185" s="150"/>
      <c r="AA185" s="150"/>
    </row>
    <row r="186" spans="1:27" ht="64.5" customHeight="1">
      <c r="A186" s="169">
        <v>267</v>
      </c>
      <c r="B186" s="178" t="s">
        <v>222</v>
      </c>
      <c r="C186" s="169">
        <v>2219</v>
      </c>
      <c r="D186" s="183">
        <v>45756</v>
      </c>
      <c r="E186" s="172">
        <v>8092042</v>
      </c>
      <c r="F186" s="191">
        <v>55000000000</v>
      </c>
      <c r="G186" s="169" t="s">
        <v>24</v>
      </c>
      <c r="H186" s="174">
        <v>14000000000</v>
      </c>
      <c r="I186" s="184">
        <v>0</v>
      </c>
      <c r="J186" s="184">
        <v>500000000</v>
      </c>
      <c r="K186" s="184">
        <v>13500000000</v>
      </c>
      <c r="L186" s="176">
        <v>14000000000</v>
      </c>
      <c r="M186" s="176">
        <v>500000000</v>
      </c>
      <c r="N186" s="176">
        <v>13500000000</v>
      </c>
      <c r="O186" s="176">
        <v>0</v>
      </c>
      <c r="P186" s="176" t="e">
        <f>VLOOKUP(E186,#REF!,#REF!-2,FALSE)*1000000</f>
        <v>#REF!</v>
      </c>
      <c r="Q186" s="185" t="s">
        <v>25</v>
      </c>
      <c r="R186" s="177" t="s">
        <v>468</v>
      </c>
      <c r="S186" s="177"/>
      <c r="T186" s="178">
        <v>0</v>
      </c>
      <c r="U186" s="179">
        <f t="shared" si="4"/>
        <v>0</v>
      </c>
      <c r="V186" s="180" t="s">
        <v>26</v>
      </c>
      <c r="W186" s="181"/>
      <c r="X186" s="150"/>
      <c r="Y186" s="150"/>
      <c r="Z186" s="150"/>
      <c r="AA186" s="150"/>
    </row>
    <row r="187" spans="1:27" ht="64.5" customHeight="1">
      <c r="A187" s="169">
        <v>276</v>
      </c>
      <c r="B187" s="178" t="s">
        <v>223</v>
      </c>
      <c r="C187" s="169">
        <v>2219</v>
      </c>
      <c r="D187" s="183">
        <v>45756</v>
      </c>
      <c r="E187" s="172">
        <v>8095709</v>
      </c>
      <c r="F187" s="191">
        <v>37000000000</v>
      </c>
      <c r="G187" s="169" t="s">
        <v>24</v>
      </c>
      <c r="H187" s="174">
        <v>6536637975.0000019</v>
      </c>
      <c r="I187" s="184">
        <v>0</v>
      </c>
      <c r="J187" s="184">
        <v>1536637975.0000014</v>
      </c>
      <c r="K187" s="184">
        <v>5000000000</v>
      </c>
      <c r="L187" s="176">
        <v>6536637975.0000019</v>
      </c>
      <c r="M187" s="176">
        <v>1536637975.0000014</v>
      </c>
      <c r="N187" s="176">
        <v>5000000000</v>
      </c>
      <c r="O187" s="176">
        <v>0</v>
      </c>
      <c r="P187" s="176" t="e">
        <f>VLOOKUP(E187,#REF!,#REF!-2,FALSE)*1000000</f>
        <v>#REF!</v>
      </c>
      <c r="Q187" s="185" t="s">
        <v>25</v>
      </c>
      <c r="R187" s="177" t="s">
        <v>468</v>
      </c>
      <c r="S187" s="177"/>
      <c r="T187" s="178">
        <v>0</v>
      </c>
      <c r="U187" s="179">
        <f t="shared" si="4"/>
        <v>0</v>
      </c>
      <c r="V187" s="180" t="s">
        <v>26</v>
      </c>
      <c r="W187" s="181"/>
      <c r="X187" s="150"/>
      <c r="Y187" s="150"/>
      <c r="Z187" s="150"/>
      <c r="AA187" s="150"/>
    </row>
    <row r="188" spans="1:27" ht="64.5" customHeight="1">
      <c r="A188" s="169">
        <v>279</v>
      </c>
      <c r="B188" s="178" t="s">
        <v>224</v>
      </c>
      <c r="C188" s="169">
        <v>2219</v>
      </c>
      <c r="D188" s="183">
        <v>45756</v>
      </c>
      <c r="E188" s="172">
        <v>8097760</v>
      </c>
      <c r="F188" s="191">
        <v>55000000000</v>
      </c>
      <c r="G188" s="169" t="s">
        <v>24</v>
      </c>
      <c r="H188" s="174">
        <v>7000000000</v>
      </c>
      <c r="I188" s="184">
        <v>0</v>
      </c>
      <c r="J188" s="184">
        <v>1291000000</v>
      </c>
      <c r="K188" s="184">
        <v>5709000000</v>
      </c>
      <c r="L188" s="176">
        <v>6990364000</v>
      </c>
      <c r="M188" s="176">
        <v>1291000000</v>
      </c>
      <c r="N188" s="176">
        <v>5699364000</v>
      </c>
      <c r="O188" s="176">
        <v>9636000.0000004228</v>
      </c>
      <c r="P188" s="176" t="e">
        <f>VLOOKUP(E188,#REF!,#REF!-2,FALSE)*1000000</f>
        <v>#REF!</v>
      </c>
      <c r="Q188" s="185" t="s">
        <v>25</v>
      </c>
      <c r="R188" s="177" t="s">
        <v>468</v>
      </c>
      <c r="S188" s="177" t="s">
        <v>191</v>
      </c>
      <c r="T188" s="186">
        <v>0</v>
      </c>
      <c r="U188" s="179">
        <f t="shared" si="4"/>
        <v>9636000.0000004228</v>
      </c>
      <c r="V188" s="180" t="s">
        <v>26</v>
      </c>
      <c r="W188" s="199"/>
      <c r="X188" s="150"/>
      <c r="Y188" s="150"/>
      <c r="Z188" s="150"/>
      <c r="AA188" s="150"/>
    </row>
    <row r="189" spans="1:27" s="256" customFormat="1" ht="64.5" customHeight="1">
      <c r="A189" s="238">
        <v>281</v>
      </c>
      <c r="B189" s="247" t="s">
        <v>225</v>
      </c>
      <c r="C189" s="238">
        <v>2219</v>
      </c>
      <c r="D189" s="250">
        <v>45756</v>
      </c>
      <c r="E189" s="241">
        <v>8098314</v>
      </c>
      <c r="F189" s="254">
        <v>1800000000</v>
      </c>
      <c r="G189" s="238" t="s">
        <v>24</v>
      </c>
      <c r="H189" s="243">
        <v>74992181.999999955</v>
      </c>
      <c r="I189" s="251">
        <v>0</v>
      </c>
      <c r="J189" s="251">
        <v>74992181.999999955</v>
      </c>
      <c r="K189" s="251">
        <v>0</v>
      </c>
      <c r="L189" s="245">
        <v>74992000</v>
      </c>
      <c r="M189" s="245">
        <v>74992000</v>
      </c>
      <c r="N189" s="245">
        <v>0</v>
      </c>
      <c r="O189" s="245">
        <v>181.99999995260896</v>
      </c>
      <c r="P189" s="245" t="e">
        <f>VLOOKUP(E189,#REF!,#REF!-2,FALSE)*1000000</f>
        <v>#REF!</v>
      </c>
      <c r="Q189" s="252" t="s">
        <v>25</v>
      </c>
      <c r="R189" s="246" t="s">
        <v>468</v>
      </c>
      <c r="S189" s="246"/>
      <c r="T189" s="253">
        <v>0</v>
      </c>
      <c r="U189" s="248">
        <f t="shared" si="4"/>
        <v>181.99999995260896</v>
      </c>
      <c r="V189" s="249" t="s">
        <v>26</v>
      </c>
      <c r="W189" s="257"/>
      <c r="X189" s="237"/>
      <c r="Y189" s="237"/>
      <c r="Z189" s="237"/>
      <c r="AA189" s="237"/>
    </row>
    <row r="190" spans="1:27" ht="64.5" customHeight="1">
      <c r="A190" s="169">
        <v>287</v>
      </c>
      <c r="B190" s="178" t="s">
        <v>226</v>
      </c>
      <c r="C190" s="169">
        <v>2219</v>
      </c>
      <c r="D190" s="183">
        <v>45756</v>
      </c>
      <c r="E190" s="172">
        <v>8099059</v>
      </c>
      <c r="F190" s="191">
        <v>14000000000</v>
      </c>
      <c r="G190" s="169" t="s">
        <v>24</v>
      </c>
      <c r="H190" s="174">
        <v>1422000000</v>
      </c>
      <c r="I190" s="184">
        <v>0</v>
      </c>
      <c r="J190" s="184">
        <v>1422000000</v>
      </c>
      <c r="K190" s="184">
        <v>0</v>
      </c>
      <c r="L190" s="176">
        <v>756278000</v>
      </c>
      <c r="M190" s="176">
        <v>756278000</v>
      </c>
      <c r="N190" s="176">
        <v>0</v>
      </c>
      <c r="O190" s="176">
        <v>665722000</v>
      </c>
      <c r="P190" s="176" t="e">
        <f>VLOOKUP(E190,#REF!,#REF!-2,FALSE)*1000000</f>
        <v>#REF!</v>
      </c>
      <c r="Q190" s="185" t="s">
        <v>25</v>
      </c>
      <c r="R190" s="177" t="s">
        <v>468</v>
      </c>
      <c r="S190" s="177" t="s">
        <v>42</v>
      </c>
      <c r="T190" s="186">
        <v>0</v>
      </c>
      <c r="U190" s="179">
        <f t="shared" si="4"/>
        <v>665722000</v>
      </c>
      <c r="V190" s="180" t="s">
        <v>26</v>
      </c>
      <c r="W190" s="181"/>
      <c r="X190" s="150"/>
      <c r="Y190" s="150"/>
      <c r="Z190" s="150"/>
      <c r="AA190" s="150"/>
    </row>
    <row r="191" spans="1:27" ht="64.5" customHeight="1">
      <c r="A191" s="169">
        <v>292</v>
      </c>
      <c r="B191" s="178" t="s">
        <v>227</v>
      </c>
      <c r="C191" s="169">
        <v>2219</v>
      </c>
      <c r="D191" s="183">
        <v>45756</v>
      </c>
      <c r="E191" s="172">
        <v>8102093</v>
      </c>
      <c r="F191" s="191">
        <v>42047000000</v>
      </c>
      <c r="G191" s="169" t="s">
        <v>24</v>
      </c>
      <c r="H191" s="174">
        <v>18100000000</v>
      </c>
      <c r="I191" s="184">
        <v>0</v>
      </c>
      <c r="J191" s="184">
        <v>10000000000</v>
      </c>
      <c r="K191" s="184">
        <v>8100000000</v>
      </c>
      <c r="L191" s="176">
        <v>18100000000</v>
      </c>
      <c r="M191" s="176">
        <v>10000000000</v>
      </c>
      <c r="N191" s="176">
        <v>8100000000</v>
      </c>
      <c r="O191" s="176">
        <v>0</v>
      </c>
      <c r="P191" s="176" t="e">
        <f>VLOOKUP(E191,#REF!,#REF!-2,FALSE)*1000000</f>
        <v>#REF!</v>
      </c>
      <c r="Q191" s="185" t="s">
        <v>25</v>
      </c>
      <c r="R191" s="177" t="s">
        <v>468</v>
      </c>
      <c r="S191" s="177"/>
      <c r="T191" s="178">
        <v>0</v>
      </c>
      <c r="U191" s="179">
        <f t="shared" si="4"/>
        <v>0</v>
      </c>
      <c r="V191" s="180" t="s">
        <v>26</v>
      </c>
      <c r="W191" s="181"/>
      <c r="X191" s="150"/>
      <c r="Y191" s="150"/>
      <c r="Z191" s="150"/>
      <c r="AA191" s="150"/>
    </row>
    <row r="192" spans="1:27" ht="64.5" customHeight="1">
      <c r="A192" s="169">
        <v>294</v>
      </c>
      <c r="B192" s="178" t="s">
        <v>228</v>
      </c>
      <c r="C192" s="169">
        <v>2219</v>
      </c>
      <c r="D192" s="183">
        <v>45756</v>
      </c>
      <c r="E192" s="172">
        <v>8102989</v>
      </c>
      <c r="F192" s="191">
        <v>18500000000</v>
      </c>
      <c r="G192" s="169" t="s">
        <v>24</v>
      </c>
      <c r="H192" s="174">
        <v>17500000000</v>
      </c>
      <c r="I192" s="184">
        <v>0</v>
      </c>
      <c r="J192" s="184">
        <v>5200000000</v>
      </c>
      <c r="K192" s="184">
        <v>12300000000</v>
      </c>
      <c r="L192" s="176">
        <v>17500000000</v>
      </c>
      <c r="M192" s="176">
        <v>5200000000</v>
      </c>
      <c r="N192" s="176">
        <v>12300000000</v>
      </c>
      <c r="O192" s="176">
        <v>0</v>
      </c>
      <c r="P192" s="176" t="e">
        <f>VLOOKUP(E192,#REF!,#REF!-2,FALSE)*1000000</f>
        <v>#REF!</v>
      </c>
      <c r="Q192" s="185" t="s">
        <v>25</v>
      </c>
      <c r="R192" s="177" t="s">
        <v>468</v>
      </c>
      <c r="S192" s="177"/>
      <c r="T192" s="178">
        <v>0</v>
      </c>
      <c r="U192" s="179">
        <f t="shared" si="4"/>
        <v>0</v>
      </c>
      <c r="V192" s="180" t="s">
        <v>26</v>
      </c>
      <c r="W192" s="181"/>
      <c r="X192" s="150"/>
      <c r="Y192" s="150"/>
      <c r="Z192" s="150"/>
      <c r="AA192" s="150"/>
    </row>
    <row r="193" spans="1:27" ht="64.5" customHeight="1">
      <c r="A193" s="169">
        <v>299</v>
      </c>
      <c r="B193" s="178" t="s">
        <v>229</v>
      </c>
      <c r="C193" s="169">
        <v>2219</v>
      </c>
      <c r="D193" s="183">
        <v>45756</v>
      </c>
      <c r="E193" s="172">
        <v>8105340</v>
      </c>
      <c r="F193" s="191">
        <v>2433921000</v>
      </c>
      <c r="G193" s="169" t="s">
        <v>24</v>
      </c>
      <c r="H193" s="174">
        <v>438848999.99999994</v>
      </c>
      <c r="I193" s="184">
        <v>0</v>
      </c>
      <c r="J193" s="184">
        <v>438848999.99999994</v>
      </c>
      <c r="K193" s="184">
        <v>0</v>
      </c>
      <c r="L193" s="176">
        <v>431509249</v>
      </c>
      <c r="M193" s="176">
        <v>431509249</v>
      </c>
      <c r="N193" s="176">
        <v>0</v>
      </c>
      <c r="O193" s="176">
        <v>7339750.9999999218</v>
      </c>
      <c r="P193" s="176" t="e">
        <f>VLOOKUP(E193,#REF!,#REF!-2,FALSE)*1000000</f>
        <v>#REF!</v>
      </c>
      <c r="Q193" s="185" t="s">
        <v>25</v>
      </c>
      <c r="R193" s="177" t="s">
        <v>468</v>
      </c>
      <c r="S193" s="177" t="s">
        <v>42</v>
      </c>
      <c r="T193" s="186">
        <v>0</v>
      </c>
      <c r="U193" s="179">
        <f t="shared" si="4"/>
        <v>7339750.9999999218</v>
      </c>
      <c r="V193" s="180" t="s">
        <v>26</v>
      </c>
      <c r="W193" s="181"/>
      <c r="X193" s="150"/>
      <c r="Y193" s="150"/>
      <c r="Z193" s="150"/>
      <c r="AA193" s="150"/>
    </row>
    <row r="194" spans="1:27" ht="64.5" customHeight="1">
      <c r="A194" s="169">
        <v>302</v>
      </c>
      <c r="B194" s="178" t="s">
        <v>230</v>
      </c>
      <c r="C194" s="169">
        <v>2219</v>
      </c>
      <c r="D194" s="183">
        <v>45756</v>
      </c>
      <c r="E194" s="172">
        <v>8106725</v>
      </c>
      <c r="F194" s="191">
        <v>4700000000</v>
      </c>
      <c r="G194" s="169" t="s">
        <v>24</v>
      </c>
      <c r="H194" s="174">
        <v>2860000000</v>
      </c>
      <c r="I194" s="184">
        <v>0</v>
      </c>
      <c r="J194" s="184">
        <v>2660000000</v>
      </c>
      <c r="K194" s="184">
        <v>200000000</v>
      </c>
      <c r="L194" s="176">
        <v>2860000000</v>
      </c>
      <c r="M194" s="176">
        <v>2660000000</v>
      </c>
      <c r="N194" s="176">
        <v>200000000</v>
      </c>
      <c r="O194" s="176">
        <v>0</v>
      </c>
      <c r="P194" s="176" t="e">
        <f>VLOOKUP(E194,#REF!,#REF!-2,FALSE)*1000000</f>
        <v>#REF!</v>
      </c>
      <c r="Q194" s="185" t="s">
        <v>25</v>
      </c>
      <c r="R194" s="177" t="s">
        <v>468</v>
      </c>
      <c r="S194" s="177"/>
      <c r="T194" s="178">
        <v>0</v>
      </c>
      <c r="U194" s="179">
        <f t="shared" si="4"/>
        <v>0</v>
      </c>
      <c r="V194" s="180" t="s">
        <v>26</v>
      </c>
      <c r="W194" s="181"/>
      <c r="X194" s="150"/>
      <c r="Y194" s="150"/>
      <c r="Z194" s="150"/>
      <c r="AA194" s="150"/>
    </row>
    <row r="195" spans="1:27" ht="64.5" customHeight="1">
      <c r="A195" s="169">
        <v>311</v>
      </c>
      <c r="B195" s="178" t="s">
        <v>231</v>
      </c>
      <c r="C195" s="169">
        <v>2219</v>
      </c>
      <c r="D195" s="183">
        <v>45756</v>
      </c>
      <c r="E195" s="172">
        <v>8109019</v>
      </c>
      <c r="F195" s="191">
        <v>5000000000</v>
      </c>
      <c r="G195" s="169" t="s">
        <v>24</v>
      </c>
      <c r="H195" s="174">
        <v>1653955000</v>
      </c>
      <c r="I195" s="184">
        <v>0</v>
      </c>
      <c r="J195" s="184">
        <v>453954999.99999994</v>
      </c>
      <c r="K195" s="184">
        <v>1200000000</v>
      </c>
      <c r="L195" s="176">
        <v>1653955000</v>
      </c>
      <c r="M195" s="176">
        <v>454000000</v>
      </c>
      <c r="N195" s="176">
        <v>1199955000</v>
      </c>
      <c r="O195" s="176">
        <v>0</v>
      </c>
      <c r="P195" s="176" t="e">
        <f>VLOOKUP(E195,#REF!,#REF!-2,FALSE)*1000000</f>
        <v>#REF!</v>
      </c>
      <c r="Q195" s="185" t="s">
        <v>25</v>
      </c>
      <c r="R195" s="177" t="s">
        <v>468</v>
      </c>
      <c r="S195" s="177"/>
      <c r="T195" s="178">
        <v>0</v>
      </c>
      <c r="U195" s="179">
        <f t="shared" si="4"/>
        <v>0</v>
      </c>
      <c r="V195" s="180" t="s">
        <v>26</v>
      </c>
      <c r="W195" s="181"/>
      <c r="X195" s="150"/>
      <c r="Y195" s="150"/>
      <c r="Z195" s="150"/>
      <c r="AA195" s="150"/>
    </row>
    <row r="196" spans="1:27" ht="64.5" customHeight="1">
      <c r="A196" s="169">
        <v>314</v>
      </c>
      <c r="B196" s="178" t="s">
        <v>232</v>
      </c>
      <c r="C196" s="169">
        <v>2219</v>
      </c>
      <c r="D196" s="183">
        <v>45756</v>
      </c>
      <c r="E196" s="172">
        <v>8109224</v>
      </c>
      <c r="F196" s="191">
        <v>14900000000</v>
      </c>
      <c r="G196" s="169" t="s">
        <v>24</v>
      </c>
      <c r="H196" s="174">
        <v>10780315999.999998</v>
      </c>
      <c r="I196" s="184">
        <v>0</v>
      </c>
      <c r="J196" s="184">
        <v>0</v>
      </c>
      <c r="K196" s="184">
        <v>10780315999.999998</v>
      </c>
      <c r="L196" s="176">
        <v>10248014590</v>
      </c>
      <c r="M196" s="176">
        <v>0</v>
      </c>
      <c r="N196" s="176">
        <v>10248014590</v>
      </c>
      <c r="O196" s="176">
        <v>532301409.99999821</v>
      </c>
      <c r="P196" s="176" t="e">
        <f>VLOOKUP(E196,#REF!,#REF!-2,FALSE)*1000000</f>
        <v>#REF!</v>
      </c>
      <c r="Q196" s="185" t="s">
        <v>25</v>
      </c>
      <c r="R196" s="177" t="s">
        <v>468</v>
      </c>
      <c r="S196" s="177" t="s">
        <v>191</v>
      </c>
      <c r="T196" s="186">
        <f>O196</f>
        <v>532301409.99999821</v>
      </c>
      <c r="U196" s="179">
        <f t="shared" si="4"/>
        <v>0</v>
      </c>
      <c r="V196" s="180" t="s">
        <v>26</v>
      </c>
      <c r="W196" s="199"/>
      <c r="X196" s="150"/>
      <c r="Y196" s="150"/>
      <c r="Z196" s="150"/>
      <c r="AA196" s="150"/>
    </row>
    <row r="197" spans="1:27" ht="64.5" customHeight="1">
      <c r="A197" s="169">
        <v>323</v>
      </c>
      <c r="B197" s="178" t="s">
        <v>233</v>
      </c>
      <c r="C197" s="169">
        <v>2219</v>
      </c>
      <c r="D197" s="183">
        <v>45756</v>
      </c>
      <c r="E197" s="172">
        <v>8109921</v>
      </c>
      <c r="F197" s="191">
        <v>11900000000</v>
      </c>
      <c r="G197" s="169" t="s">
        <v>24</v>
      </c>
      <c r="H197" s="174">
        <v>8561000000</v>
      </c>
      <c r="I197" s="184">
        <v>0</v>
      </c>
      <c r="J197" s="184">
        <v>261000000</v>
      </c>
      <c r="K197" s="175">
        <v>8300000000</v>
      </c>
      <c r="L197" s="176">
        <v>8561000000</v>
      </c>
      <c r="M197" s="176">
        <v>261000000</v>
      </c>
      <c r="N197" s="176">
        <v>8300000000</v>
      </c>
      <c r="O197" s="176">
        <v>0</v>
      </c>
      <c r="P197" s="176" t="e">
        <f>VLOOKUP(E197,#REF!,#REF!-2,FALSE)*1000000</f>
        <v>#REF!</v>
      </c>
      <c r="Q197" s="185" t="s">
        <v>25</v>
      </c>
      <c r="R197" s="177" t="s">
        <v>468</v>
      </c>
      <c r="S197" s="177"/>
      <c r="T197" s="178">
        <v>0</v>
      </c>
      <c r="U197" s="179">
        <f t="shared" si="4"/>
        <v>0</v>
      </c>
      <c r="V197" s="180" t="s">
        <v>26</v>
      </c>
      <c r="W197" s="181"/>
      <c r="X197" s="150"/>
      <c r="Y197" s="150"/>
      <c r="Z197" s="150"/>
      <c r="AA197" s="150"/>
    </row>
    <row r="198" spans="1:27" ht="64.5" customHeight="1">
      <c r="A198" s="169">
        <v>324</v>
      </c>
      <c r="B198" s="178" t="s">
        <v>234</v>
      </c>
      <c r="C198" s="169">
        <v>2219</v>
      </c>
      <c r="D198" s="183">
        <v>45756</v>
      </c>
      <c r="E198" s="172">
        <v>8109922</v>
      </c>
      <c r="F198" s="191">
        <v>10200000000</v>
      </c>
      <c r="G198" s="169" t="s">
        <v>24</v>
      </c>
      <c r="H198" s="174">
        <v>6891000000</v>
      </c>
      <c r="I198" s="184">
        <v>0</v>
      </c>
      <c r="J198" s="184">
        <v>1691000000</v>
      </c>
      <c r="K198" s="175">
        <v>5200000000</v>
      </c>
      <c r="L198" s="176">
        <v>6891000000</v>
      </c>
      <c r="M198" s="176">
        <v>1691000000</v>
      </c>
      <c r="N198" s="176">
        <v>5200000000</v>
      </c>
      <c r="O198" s="176">
        <v>0</v>
      </c>
      <c r="P198" s="176" t="e">
        <f>VLOOKUP(E198,#REF!,#REF!-2,FALSE)*1000000</f>
        <v>#REF!</v>
      </c>
      <c r="Q198" s="185" t="s">
        <v>25</v>
      </c>
      <c r="R198" s="177" t="s">
        <v>468</v>
      </c>
      <c r="S198" s="177"/>
      <c r="T198" s="178">
        <v>0</v>
      </c>
      <c r="U198" s="179">
        <f t="shared" si="4"/>
        <v>0</v>
      </c>
      <c r="V198" s="180" t="s">
        <v>26</v>
      </c>
      <c r="W198" s="181"/>
      <c r="X198" s="150"/>
      <c r="Y198" s="150"/>
      <c r="Z198" s="150"/>
      <c r="AA198" s="150"/>
    </row>
    <row r="199" spans="1:27" ht="64.5" customHeight="1">
      <c r="A199" s="169">
        <v>330</v>
      </c>
      <c r="B199" s="178" t="s">
        <v>235</v>
      </c>
      <c r="C199" s="169">
        <v>2219</v>
      </c>
      <c r="D199" s="183">
        <v>45756</v>
      </c>
      <c r="E199" s="172">
        <v>8115561</v>
      </c>
      <c r="F199" s="191">
        <v>3640328000</v>
      </c>
      <c r="G199" s="169" t="s">
        <v>24</v>
      </c>
      <c r="H199" s="174">
        <v>3507000000</v>
      </c>
      <c r="I199" s="184">
        <v>0</v>
      </c>
      <c r="J199" s="184">
        <v>3507000000</v>
      </c>
      <c r="K199" s="184">
        <v>0</v>
      </c>
      <c r="L199" s="176">
        <v>3136440000</v>
      </c>
      <c r="M199" s="176">
        <v>3136440000</v>
      </c>
      <c r="N199" s="176">
        <v>0</v>
      </c>
      <c r="O199" s="176">
        <v>370559999.99999994</v>
      </c>
      <c r="P199" s="176" t="e">
        <f>VLOOKUP(E199,#REF!,#REF!-2,FALSE)*1000000</f>
        <v>#REF!</v>
      </c>
      <c r="Q199" s="185" t="s">
        <v>25</v>
      </c>
      <c r="R199" s="177" t="s">
        <v>468</v>
      </c>
      <c r="S199" s="177" t="s">
        <v>191</v>
      </c>
      <c r="T199" s="186">
        <v>24000000</v>
      </c>
      <c r="U199" s="179">
        <f t="shared" si="4"/>
        <v>346559999.99999994</v>
      </c>
      <c r="V199" s="186">
        <v>24000000</v>
      </c>
      <c r="W199" s="186">
        <v>24000000</v>
      </c>
      <c r="X199" s="150"/>
      <c r="Y199" s="150"/>
      <c r="Z199" s="150"/>
      <c r="AA199" s="150"/>
    </row>
    <row r="200" spans="1:27" ht="64.5" customHeight="1">
      <c r="A200" s="169">
        <v>332</v>
      </c>
      <c r="B200" s="178" t="s">
        <v>236</v>
      </c>
      <c r="C200" s="169">
        <v>2219</v>
      </c>
      <c r="D200" s="183">
        <v>45756</v>
      </c>
      <c r="E200" s="172">
        <v>8122057</v>
      </c>
      <c r="F200" s="191">
        <v>68000000000</v>
      </c>
      <c r="G200" s="169" t="s">
        <v>24</v>
      </c>
      <c r="H200" s="174">
        <v>28947000000</v>
      </c>
      <c r="I200" s="184">
        <v>0</v>
      </c>
      <c r="J200" s="184">
        <v>10547000000</v>
      </c>
      <c r="K200" s="175">
        <v>18400000000</v>
      </c>
      <c r="L200" s="176">
        <v>28947000000</v>
      </c>
      <c r="M200" s="176">
        <v>10547000000</v>
      </c>
      <c r="N200" s="176">
        <v>18400000000</v>
      </c>
      <c r="O200" s="176">
        <v>0</v>
      </c>
      <c r="P200" s="176" t="e">
        <f>VLOOKUP(E200,#REF!,#REF!-2,FALSE)*1000000</f>
        <v>#REF!</v>
      </c>
      <c r="Q200" s="185" t="s">
        <v>25</v>
      </c>
      <c r="R200" s="177" t="s">
        <v>468</v>
      </c>
      <c r="S200" s="177"/>
      <c r="T200" s="178">
        <v>0</v>
      </c>
      <c r="U200" s="179">
        <f t="shared" si="4"/>
        <v>0</v>
      </c>
      <c r="V200" s="180" t="s">
        <v>26</v>
      </c>
      <c r="W200" s="181"/>
      <c r="X200" s="150"/>
      <c r="Y200" s="150"/>
      <c r="Z200" s="150"/>
      <c r="AA200" s="150"/>
    </row>
    <row r="201" spans="1:27" ht="64.5" customHeight="1">
      <c r="A201" s="169">
        <v>335</v>
      </c>
      <c r="B201" s="178" t="s">
        <v>237</v>
      </c>
      <c r="C201" s="169">
        <v>2219</v>
      </c>
      <c r="D201" s="183">
        <v>45756</v>
      </c>
      <c r="E201" s="172">
        <v>8128256</v>
      </c>
      <c r="F201" s="191">
        <v>36750726000</v>
      </c>
      <c r="G201" s="169" t="s">
        <v>24</v>
      </c>
      <c r="H201" s="174">
        <v>12000000000</v>
      </c>
      <c r="I201" s="184">
        <v>0</v>
      </c>
      <c r="J201" s="184">
        <v>8000000000</v>
      </c>
      <c r="K201" s="184">
        <v>4000000000</v>
      </c>
      <c r="L201" s="176">
        <v>12000000000</v>
      </c>
      <c r="M201" s="176">
        <v>8000000000</v>
      </c>
      <c r="N201" s="176">
        <v>4000000000</v>
      </c>
      <c r="O201" s="176">
        <v>0</v>
      </c>
      <c r="P201" s="176" t="e">
        <f>VLOOKUP(E201,#REF!,#REF!-2,FALSE)*1000000</f>
        <v>#REF!</v>
      </c>
      <c r="Q201" s="185" t="s">
        <v>25</v>
      </c>
      <c r="R201" s="177" t="s">
        <v>468</v>
      </c>
      <c r="S201" s="177"/>
      <c r="T201" s="178">
        <v>0</v>
      </c>
      <c r="U201" s="179">
        <f t="shared" si="4"/>
        <v>0</v>
      </c>
      <c r="V201" s="180" t="s">
        <v>26</v>
      </c>
      <c r="W201" s="181"/>
      <c r="X201" s="150"/>
      <c r="Y201" s="150"/>
      <c r="Z201" s="150"/>
      <c r="AA201" s="150"/>
    </row>
    <row r="202" spans="1:27" ht="64.5" customHeight="1">
      <c r="A202" s="169">
        <v>19</v>
      </c>
      <c r="B202" s="178" t="s">
        <v>238</v>
      </c>
      <c r="C202" s="169">
        <v>2164</v>
      </c>
      <c r="D202" s="183" t="s">
        <v>239</v>
      </c>
      <c r="E202" s="172">
        <v>7674980</v>
      </c>
      <c r="F202" s="191">
        <v>72048000000</v>
      </c>
      <c r="G202" s="169">
        <v>49</v>
      </c>
      <c r="H202" s="174">
        <v>15955000000</v>
      </c>
      <c r="I202" s="184">
        <v>0</v>
      </c>
      <c r="J202" s="184">
        <v>0</v>
      </c>
      <c r="K202" s="184">
        <v>15955000000</v>
      </c>
      <c r="L202" s="176">
        <v>381841000</v>
      </c>
      <c r="M202" s="176">
        <v>0</v>
      </c>
      <c r="N202" s="176">
        <v>381841000</v>
      </c>
      <c r="O202" s="176">
        <v>15573159000</v>
      </c>
      <c r="P202" s="176" t="e">
        <f>VLOOKUP(E202,#REF!,#REF!-2,FALSE)*1000000</f>
        <v>#REF!</v>
      </c>
      <c r="Q202" s="185" t="s">
        <v>25</v>
      </c>
      <c r="R202" s="177" t="s">
        <v>488</v>
      </c>
      <c r="S202" s="177" t="s">
        <v>240</v>
      </c>
      <c r="T202" s="186">
        <v>15573159000</v>
      </c>
      <c r="U202" s="179">
        <f t="shared" si="4"/>
        <v>0</v>
      </c>
      <c r="V202" s="180" t="s">
        <v>26</v>
      </c>
      <c r="W202" s="199"/>
      <c r="X202" s="150"/>
      <c r="Y202" s="150"/>
      <c r="Z202" s="150"/>
      <c r="AA202" s="150"/>
    </row>
    <row r="203" spans="1:27" ht="64.5" customHeight="1">
      <c r="A203" s="169">
        <v>20</v>
      </c>
      <c r="B203" s="178" t="s">
        <v>241</v>
      </c>
      <c r="C203" s="169">
        <v>2311</v>
      </c>
      <c r="D203" s="183">
        <v>46000</v>
      </c>
      <c r="E203" s="172">
        <v>7686620</v>
      </c>
      <c r="F203" s="191">
        <v>198202000</v>
      </c>
      <c r="G203" s="169" t="s">
        <v>24</v>
      </c>
      <c r="H203" s="174">
        <v>17239000</v>
      </c>
      <c r="I203" s="184">
        <v>0</v>
      </c>
      <c r="J203" s="184">
        <v>0</v>
      </c>
      <c r="K203" s="184">
        <v>17239000</v>
      </c>
      <c r="L203" s="176">
        <v>17239000</v>
      </c>
      <c r="M203" s="176">
        <v>0</v>
      </c>
      <c r="N203" s="176">
        <v>17239000</v>
      </c>
      <c r="O203" s="176">
        <v>0</v>
      </c>
      <c r="P203" s="176" t="e">
        <f>VLOOKUP(E203,#REF!,#REF!-2,FALSE)*1000000</f>
        <v>#REF!</v>
      </c>
      <c r="Q203" s="185" t="s">
        <v>25</v>
      </c>
      <c r="R203" s="177" t="s">
        <v>488</v>
      </c>
      <c r="S203" s="177"/>
      <c r="T203" s="178">
        <v>0</v>
      </c>
      <c r="U203" s="179">
        <f t="shared" ref="U203:U266" si="5">+O203-T203</f>
        <v>0</v>
      </c>
      <c r="V203" s="180" t="s">
        <v>26</v>
      </c>
      <c r="W203" s="181"/>
      <c r="X203" s="150"/>
      <c r="Y203" s="150"/>
      <c r="Z203" s="150"/>
      <c r="AA203" s="150"/>
    </row>
    <row r="204" spans="1:27" ht="64.5" customHeight="1">
      <c r="A204" s="169">
        <v>23</v>
      </c>
      <c r="B204" s="178" t="s">
        <v>242</v>
      </c>
      <c r="C204" s="169">
        <v>2311</v>
      </c>
      <c r="D204" s="183">
        <v>46000</v>
      </c>
      <c r="E204" s="172">
        <v>7722728</v>
      </c>
      <c r="F204" s="191">
        <v>42588395000</v>
      </c>
      <c r="G204" s="169" t="s">
        <v>24</v>
      </c>
      <c r="H204" s="174">
        <v>2700000000</v>
      </c>
      <c r="I204" s="184">
        <v>0</v>
      </c>
      <c r="J204" s="184">
        <v>0</v>
      </c>
      <c r="K204" s="184">
        <v>2700000000</v>
      </c>
      <c r="L204" s="176">
        <v>2466324000</v>
      </c>
      <c r="M204" s="176">
        <v>0</v>
      </c>
      <c r="N204" s="176">
        <v>2466324000</v>
      </c>
      <c r="O204" s="176">
        <v>233675999.99999994</v>
      </c>
      <c r="P204" s="176" t="e">
        <f>VLOOKUP(E204,#REF!,#REF!-2,FALSE)*1000000</f>
        <v>#REF!</v>
      </c>
      <c r="Q204" s="185" t="s">
        <v>25</v>
      </c>
      <c r="R204" s="177" t="s">
        <v>488</v>
      </c>
      <c r="S204" s="177" t="s">
        <v>243</v>
      </c>
      <c r="T204" s="186">
        <v>0</v>
      </c>
      <c r="U204" s="179">
        <f t="shared" si="5"/>
        <v>233675999.99999994</v>
      </c>
      <c r="V204" s="180" t="s">
        <v>26</v>
      </c>
      <c r="W204" s="181"/>
      <c r="X204" s="150"/>
      <c r="Y204" s="150"/>
      <c r="Z204" s="150"/>
      <c r="AA204" s="150"/>
    </row>
    <row r="205" spans="1:27" ht="64.5" customHeight="1">
      <c r="A205" s="169">
        <v>24</v>
      </c>
      <c r="B205" s="178" t="s">
        <v>244</v>
      </c>
      <c r="C205" s="169">
        <v>2311</v>
      </c>
      <c r="D205" s="183">
        <v>46000</v>
      </c>
      <c r="E205" s="172">
        <v>7722729</v>
      </c>
      <c r="F205" s="191">
        <v>14597269000</v>
      </c>
      <c r="G205" s="169" t="s">
        <v>24</v>
      </c>
      <c r="H205" s="174">
        <v>207616000</v>
      </c>
      <c r="I205" s="184">
        <v>0</v>
      </c>
      <c r="J205" s="184">
        <v>0</v>
      </c>
      <c r="K205" s="184">
        <v>207616000</v>
      </c>
      <c r="L205" s="176">
        <v>86334000</v>
      </c>
      <c r="M205" s="176">
        <v>0</v>
      </c>
      <c r="N205" s="176">
        <v>86334000</v>
      </c>
      <c r="O205" s="176">
        <v>121282000.00000001</v>
      </c>
      <c r="P205" s="176" t="e">
        <f>VLOOKUP(E205,#REF!,#REF!-2,FALSE)*1000000</f>
        <v>#REF!</v>
      </c>
      <c r="Q205" s="185" t="s">
        <v>25</v>
      </c>
      <c r="R205" s="177" t="s">
        <v>488</v>
      </c>
      <c r="S205" s="177" t="s">
        <v>245</v>
      </c>
      <c r="T205" s="186">
        <v>0</v>
      </c>
      <c r="U205" s="179">
        <f t="shared" si="5"/>
        <v>121282000.00000001</v>
      </c>
      <c r="V205" s="180" t="s">
        <v>26</v>
      </c>
      <c r="W205" s="181"/>
      <c r="X205" s="150"/>
      <c r="Y205" s="150"/>
      <c r="Z205" s="150"/>
      <c r="AA205" s="150"/>
    </row>
    <row r="206" spans="1:27" ht="64.5" customHeight="1">
      <c r="A206" s="169">
        <v>27</v>
      </c>
      <c r="B206" s="178" t="s">
        <v>246</v>
      </c>
      <c r="C206" s="169">
        <v>2311</v>
      </c>
      <c r="D206" s="183">
        <v>46000</v>
      </c>
      <c r="E206" s="172">
        <v>7781667</v>
      </c>
      <c r="F206" s="191">
        <v>17883314000</v>
      </c>
      <c r="G206" s="169" t="s">
        <v>24</v>
      </c>
      <c r="H206" s="174">
        <v>509117000</v>
      </c>
      <c r="I206" s="184">
        <v>0</v>
      </c>
      <c r="J206" s="184">
        <v>0</v>
      </c>
      <c r="K206" s="184">
        <v>509117000</v>
      </c>
      <c r="L206" s="176">
        <v>509117000</v>
      </c>
      <c r="M206" s="176">
        <v>0</v>
      </c>
      <c r="N206" s="176">
        <v>509117000</v>
      </c>
      <c r="O206" s="176">
        <v>0</v>
      </c>
      <c r="P206" s="176" t="e">
        <f>VLOOKUP(E206,#REF!,#REF!-2,FALSE)*1000000</f>
        <v>#REF!</v>
      </c>
      <c r="Q206" s="185" t="s">
        <v>25</v>
      </c>
      <c r="R206" s="177" t="s">
        <v>488</v>
      </c>
      <c r="S206" s="177"/>
      <c r="T206" s="178">
        <v>0</v>
      </c>
      <c r="U206" s="179">
        <f t="shared" si="5"/>
        <v>0</v>
      </c>
      <c r="V206" s="180" t="s">
        <v>26</v>
      </c>
      <c r="W206" s="181"/>
      <c r="X206" s="150"/>
      <c r="Y206" s="150"/>
      <c r="Z206" s="150"/>
      <c r="AA206" s="150"/>
    </row>
    <row r="207" spans="1:27" ht="64.5" customHeight="1">
      <c r="A207" s="169">
        <v>29</v>
      </c>
      <c r="B207" s="178" t="s">
        <v>247</v>
      </c>
      <c r="C207" s="169">
        <v>2311</v>
      </c>
      <c r="D207" s="183">
        <v>46000</v>
      </c>
      <c r="E207" s="172">
        <v>7787918</v>
      </c>
      <c r="F207" s="191">
        <v>5108676000</v>
      </c>
      <c r="G207" s="169" t="s">
        <v>24</v>
      </c>
      <c r="H207" s="174">
        <v>29414000</v>
      </c>
      <c r="I207" s="184">
        <v>0</v>
      </c>
      <c r="J207" s="184">
        <v>0</v>
      </c>
      <c r="K207" s="184">
        <v>29414000</v>
      </c>
      <c r="L207" s="176">
        <v>29414000</v>
      </c>
      <c r="M207" s="176">
        <v>0</v>
      </c>
      <c r="N207" s="176">
        <v>29414000</v>
      </c>
      <c r="O207" s="176">
        <v>0</v>
      </c>
      <c r="P207" s="176" t="e">
        <f>VLOOKUP(E207,#REF!,#REF!-2,FALSE)*1000000</f>
        <v>#REF!</v>
      </c>
      <c r="Q207" s="185" t="s">
        <v>25</v>
      </c>
      <c r="R207" s="177" t="s">
        <v>488</v>
      </c>
      <c r="S207" s="177"/>
      <c r="T207" s="178">
        <v>0</v>
      </c>
      <c r="U207" s="179">
        <f t="shared" si="5"/>
        <v>0</v>
      </c>
      <c r="V207" s="180" t="s">
        <v>26</v>
      </c>
      <c r="W207" s="181"/>
      <c r="X207" s="150"/>
      <c r="Y207" s="150"/>
      <c r="Z207" s="150"/>
      <c r="AA207" s="150"/>
    </row>
    <row r="208" spans="1:27" ht="64.5" customHeight="1">
      <c r="A208" s="169">
        <v>33</v>
      </c>
      <c r="B208" s="178" t="s">
        <v>248</v>
      </c>
      <c r="C208" s="169">
        <v>2311</v>
      </c>
      <c r="D208" s="183">
        <v>46000</v>
      </c>
      <c r="E208" s="172">
        <v>7838350</v>
      </c>
      <c r="F208" s="191">
        <v>13318685000</v>
      </c>
      <c r="G208" s="169" t="s">
        <v>24</v>
      </c>
      <c r="H208" s="174">
        <v>317093000</v>
      </c>
      <c r="I208" s="184">
        <v>0</v>
      </c>
      <c r="J208" s="184">
        <v>0</v>
      </c>
      <c r="K208" s="184">
        <v>317093000</v>
      </c>
      <c r="L208" s="176">
        <v>317093000</v>
      </c>
      <c r="M208" s="176">
        <v>0</v>
      </c>
      <c r="N208" s="176">
        <v>317093000</v>
      </c>
      <c r="O208" s="176">
        <v>0</v>
      </c>
      <c r="P208" s="176" t="e">
        <f>VLOOKUP(E208,#REF!,#REF!-2,FALSE)*1000000</f>
        <v>#REF!</v>
      </c>
      <c r="Q208" s="185" t="s">
        <v>25</v>
      </c>
      <c r="R208" s="177" t="s">
        <v>488</v>
      </c>
      <c r="S208" s="177"/>
      <c r="T208" s="178">
        <v>0</v>
      </c>
      <c r="U208" s="179">
        <f t="shared" si="5"/>
        <v>0</v>
      </c>
      <c r="V208" s="180" t="s">
        <v>26</v>
      </c>
      <c r="W208" s="181"/>
      <c r="X208" s="150"/>
      <c r="Y208" s="150"/>
      <c r="Z208" s="150"/>
      <c r="AA208" s="150"/>
    </row>
    <row r="209" spans="1:27" ht="64.5" customHeight="1">
      <c r="A209" s="169">
        <v>34</v>
      </c>
      <c r="B209" s="178" t="s">
        <v>249</v>
      </c>
      <c r="C209" s="169">
        <v>2311</v>
      </c>
      <c r="D209" s="183">
        <v>46000</v>
      </c>
      <c r="E209" s="172">
        <v>7839985</v>
      </c>
      <c r="F209" s="191">
        <v>7527783000</v>
      </c>
      <c r="G209" s="169" t="s">
        <v>24</v>
      </c>
      <c r="H209" s="174">
        <v>534424000</v>
      </c>
      <c r="I209" s="184">
        <v>0</v>
      </c>
      <c r="J209" s="184">
        <v>0</v>
      </c>
      <c r="K209" s="184">
        <v>534424000</v>
      </c>
      <c r="L209" s="176">
        <v>534424000</v>
      </c>
      <c r="M209" s="176">
        <v>0</v>
      </c>
      <c r="N209" s="176">
        <v>534424000</v>
      </c>
      <c r="O209" s="176">
        <v>0</v>
      </c>
      <c r="P209" s="176" t="e">
        <f>VLOOKUP(E209,#REF!,#REF!-2,FALSE)*1000000</f>
        <v>#REF!</v>
      </c>
      <c r="Q209" s="185" t="s">
        <v>25</v>
      </c>
      <c r="R209" s="177" t="s">
        <v>488</v>
      </c>
      <c r="S209" s="177"/>
      <c r="T209" s="178">
        <v>0</v>
      </c>
      <c r="U209" s="179">
        <f t="shared" si="5"/>
        <v>0</v>
      </c>
      <c r="V209" s="180" t="s">
        <v>26</v>
      </c>
      <c r="W209" s="181"/>
      <c r="X209" s="150"/>
      <c r="Y209" s="150"/>
      <c r="Z209" s="150"/>
      <c r="AA209" s="150"/>
    </row>
    <row r="210" spans="1:27" ht="64.5" customHeight="1">
      <c r="A210" s="169">
        <v>40</v>
      </c>
      <c r="B210" s="201" t="s">
        <v>250</v>
      </c>
      <c r="C210" s="169">
        <v>3068</v>
      </c>
      <c r="D210" s="183">
        <v>45881</v>
      </c>
      <c r="E210" s="172">
        <v>7868257</v>
      </c>
      <c r="F210" s="191">
        <v>41814000000</v>
      </c>
      <c r="G210" s="169" t="s">
        <v>24</v>
      </c>
      <c r="H210" s="174">
        <v>740000000</v>
      </c>
      <c r="I210" s="184">
        <v>0</v>
      </c>
      <c r="J210" s="184">
        <v>0</v>
      </c>
      <c r="K210" s="184">
        <v>740000000</v>
      </c>
      <c r="L210" s="176">
        <v>740000000</v>
      </c>
      <c r="M210" s="176">
        <v>0</v>
      </c>
      <c r="N210" s="176">
        <v>740000000</v>
      </c>
      <c r="O210" s="176">
        <v>0</v>
      </c>
      <c r="P210" s="176" t="e">
        <f>VLOOKUP(E210,#REF!,#REF!-2,FALSE)*1000000</f>
        <v>#REF!</v>
      </c>
      <c r="Q210" s="185" t="s">
        <v>25</v>
      </c>
      <c r="R210" s="177" t="s">
        <v>488</v>
      </c>
      <c r="S210" s="177"/>
      <c r="T210" s="178">
        <v>0</v>
      </c>
      <c r="U210" s="179">
        <f t="shared" si="5"/>
        <v>0</v>
      </c>
      <c r="V210" s="180" t="s">
        <v>251</v>
      </c>
      <c r="W210" s="181"/>
      <c r="X210" s="150"/>
      <c r="Y210" s="150"/>
      <c r="Z210" s="150"/>
      <c r="AA210" s="150"/>
    </row>
    <row r="211" spans="1:27" ht="64.5" customHeight="1">
      <c r="A211" s="169">
        <v>41</v>
      </c>
      <c r="B211" s="178" t="s">
        <v>252</v>
      </c>
      <c r="C211" s="169">
        <v>2311</v>
      </c>
      <c r="D211" s="183">
        <v>46000</v>
      </c>
      <c r="E211" s="172">
        <v>7883821</v>
      </c>
      <c r="F211" s="191">
        <v>9802106000</v>
      </c>
      <c r="G211" s="169" t="s">
        <v>24</v>
      </c>
      <c r="H211" s="174">
        <v>29713000</v>
      </c>
      <c r="I211" s="184">
        <v>0</v>
      </c>
      <c r="J211" s="184">
        <v>29713000</v>
      </c>
      <c r="K211" s="184">
        <v>0</v>
      </c>
      <c r="L211" s="176">
        <v>0</v>
      </c>
      <c r="M211" s="176">
        <v>0</v>
      </c>
      <c r="N211" s="176">
        <v>0</v>
      </c>
      <c r="O211" s="176">
        <v>29713000</v>
      </c>
      <c r="P211" s="176" t="e">
        <f>VLOOKUP(E211,#REF!,#REF!-2,FALSE)*1000000</f>
        <v>#REF!</v>
      </c>
      <c r="Q211" s="185" t="s">
        <v>25</v>
      </c>
      <c r="R211" s="177" t="s">
        <v>488</v>
      </c>
      <c r="S211" s="177" t="s">
        <v>245</v>
      </c>
      <c r="T211" s="186">
        <v>0</v>
      </c>
      <c r="U211" s="179">
        <f t="shared" si="5"/>
        <v>29713000</v>
      </c>
      <c r="V211" s="180" t="s">
        <v>26</v>
      </c>
      <c r="W211" s="181"/>
      <c r="X211" s="150"/>
      <c r="Y211" s="150"/>
      <c r="Z211" s="150"/>
      <c r="AA211" s="150"/>
    </row>
    <row r="212" spans="1:27" ht="64.5" customHeight="1">
      <c r="A212" s="169">
        <v>42</v>
      </c>
      <c r="B212" s="178" t="s">
        <v>253</v>
      </c>
      <c r="C212" s="169">
        <v>2311</v>
      </c>
      <c r="D212" s="183">
        <v>46000</v>
      </c>
      <c r="E212" s="172">
        <v>7892104</v>
      </c>
      <c r="F212" s="191">
        <v>14935297000</v>
      </c>
      <c r="G212" s="169" t="s">
        <v>24</v>
      </c>
      <c r="H212" s="174">
        <v>1500000000</v>
      </c>
      <c r="I212" s="184">
        <v>0</v>
      </c>
      <c r="J212" s="184">
        <v>0</v>
      </c>
      <c r="K212" s="184">
        <v>1500000000</v>
      </c>
      <c r="L212" s="176">
        <v>1500000000</v>
      </c>
      <c r="M212" s="176">
        <v>0</v>
      </c>
      <c r="N212" s="176">
        <v>1500000000</v>
      </c>
      <c r="O212" s="176">
        <v>0</v>
      </c>
      <c r="P212" s="176" t="e">
        <f>VLOOKUP(E212,#REF!,#REF!-2,FALSE)*1000000</f>
        <v>#REF!</v>
      </c>
      <c r="Q212" s="185" t="s">
        <v>25</v>
      </c>
      <c r="R212" s="177" t="s">
        <v>488</v>
      </c>
      <c r="S212" s="177"/>
      <c r="T212" s="178">
        <v>0</v>
      </c>
      <c r="U212" s="179">
        <f t="shared" si="5"/>
        <v>0</v>
      </c>
      <c r="V212" s="180" t="s">
        <v>26</v>
      </c>
      <c r="W212" s="181"/>
      <c r="X212" s="150"/>
      <c r="Y212" s="150"/>
      <c r="Z212" s="150"/>
      <c r="AA212" s="150"/>
    </row>
    <row r="213" spans="1:27" ht="64.5" customHeight="1">
      <c r="A213" s="169">
        <v>53</v>
      </c>
      <c r="B213" s="178" t="s">
        <v>254</v>
      </c>
      <c r="C213" s="169">
        <v>2311</v>
      </c>
      <c r="D213" s="183">
        <v>46000</v>
      </c>
      <c r="E213" s="172">
        <v>7910999</v>
      </c>
      <c r="F213" s="191">
        <v>5000000000</v>
      </c>
      <c r="G213" s="169" t="s">
        <v>24</v>
      </c>
      <c r="H213" s="174">
        <v>63298000</v>
      </c>
      <c r="I213" s="184">
        <v>0</v>
      </c>
      <c r="J213" s="184">
        <v>0</v>
      </c>
      <c r="K213" s="184">
        <v>63298000</v>
      </c>
      <c r="L213" s="176">
        <v>61768000</v>
      </c>
      <c r="M213" s="176">
        <v>0</v>
      </c>
      <c r="N213" s="176">
        <v>61768000</v>
      </c>
      <c r="O213" s="176">
        <v>1530000.0000000012</v>
      </c>
      <c r="P213" s="176" t="e">
        <f>VLOOKUP(E213,#REF!,#REF!-2,FALSE)*1000000</f>
        <v>#REF!</v>
      </c>
      <c r="Q213" s="185" t="s">
        <v>25</v>
      </c>
      <c r="R213" s="177" t="s">
        <v>488</v>
      </c>
      <c r="S213" s="177" t="s">
        <v>245</v>
      </c>
      <c r="T213" s="186">
        <v>0</v>
      </c>
      <c r="U213" s="179">
        <f t="shared" si="5"/>
        <v>1530000.0000000012</v>
      </c>
      <c r="V213" s="180" t="s">
        <v>26</v>
      </c>
      <c r="W213" s="181"/>
      <c r="X213" s="150"/>
      <c r="Y213" s="150"/>
      <c r="Z213" s="150"/>
      <c r="AA213" s="150"/>
    </row>
    <row r="214" spans="1:27" ht="64.5" customHeight="1">
      <c r="A214" s="169">
        <v>54</v>
      </c>
      <c r="B214" s="178" t="s">
        <v>255</v>
      </c>
      <c r="C214" s="169">
        <v>2311</v>
      </c>
      <c r="D214" s="183">
        <v>46000</v>
      </c>
      <c r="E214" s="172">
        <v>7916916</v>
      </c>
      <c r="F214" s="191">
        <v>4634833000</v>
      </c>
      <c r="G214" s="169" t="s">
        <v>24</v>
      </c>
      <c r="H214" s="174">
        <v>500000000</v>
      </c>
      <c r="I214" s="184">
        <v>0</v>
      </c>
      <c r="J214" s="184">
        <v>0</v>
      </c>
      <c r="K214" s="184">
        <v>500000000</v>
      </c>
      <c r="L214" s="176">
        <v>500000000</v>
      </c>
      <c r="M214" s="176">
        <v>0</v>
      </c>
      <c r="N214" s="176">
        <v>500000000</v>
      </c>
      <c r="O214" s="176">
        <v>0</v>
      </c>
      <c r="P214" s="176" t="e">
        <f>VLOOKUP(E214,#REF!,#REF!-2,FALSE)*1000000</f>
        <v>#REF!</v>
      </c>
      <c r="Q214" s="185" t="s">
        <v>25</v>
      </c>
      <c r="R214" s="177" t="s">
        <v>488</v>
      </c>
      <c r="S214" s="177"/>
      <c r="T214" s="178">
        <v>0</v>
      </c>
      <c r="U214" s="179">
        <f t="shared" si="5"/>
        <v>0</v>
      </c>
      <c r="V214" s="180" t="s">
        <v>26</v>
      </c>
      <c r="W214" s="181"/>
      <c r="X214" s="150"/>
      <c r="Y214" s="150"/>
      <c r="Z214" s="150"/>
      <c r="AA214" s="150"/>
    </row>
    <row r="215" spans="1:27" ht="64.5" customHeight="1">
      <c r="A215" s="169">
        <v>55</v>
      </c>
      <c r="B215" s="178" t="s">
        <v>256</v>
      </c>
      <c r="C215" s="169">
        <v>2311</v>
      </c>
      <c r="D215" s="183">
        <v>46000</v>
      </c>
      <c r="E215" s="172">
        <v>7918757</v>
      </c>
      <c r="F215" s="191">
        <v>10200000000</v>
      </c>
      <c r="G215" s="169" t="s">
        <v>24</v>
      </c>
      <c r="H215" s="174">
        <v>1000000000</v>
      </c>
      <c r="I215" s="184">
        <v>0</v>
      </c>
      <c r="J215" s="184">
        <v>0</v>
      </c>
      <c r="K215" s="184">
        <v>1000000000</v>
      </c>
      <c r="L215" s="176">
        <v>1000000000</v>
      </c>
      <c r="M215" s="176">
        <v>0</v>
      </c>
      <c r="N215" s="176">
        <v>1000000000</v>
      </c>
      <c r="O215" s="176">
        <v>0</v>
      </c>
      <c r="P215" s="176" t="e">
        <f>VLOOKUP(E215,#REF!,#REF!-2,FALSE)*1000000</f>
        <v>#REF!</v>
      </c>
      <c r="Q215" s="185" t="s">
        <v>25</v>
      </c>
      <c r="R215" s="177" t="s">
        <v>488</v>
      </c>
      <c r="S215" s="177"/>
      <c r="T215" s="178">
        <v>0</v>
      </c>
      <c r="U215" s="179">
        <f t="shared" si="5"/>
        <v>0</v>
      </c>
      <c r="V215" s="180" t="s">
        <v>26</v>
      </c>
      <c r="W215" s="181"/>
      <c r="X215" s="150"/>
      <c r="Y215" s="150"/>
      <c r="Z215" s="150"/>
      <c r="AA215" s="150"/>
    </row>
    <row r="216" spans="1:27" s="256" customFormat="1" ht="64.5" customHeight="1">
      <c r="A216" s="238">
        <v>56</v>
      </c>
      <c r="B216" s="247" t="s">
        <v>257</v>
      </c>
      <c r="C216" s="238">
        <v>2311</v>
      </c>
      <c r="D216" s="250">
        <v>46000</v>
      </c>
      <c r="E216" s="241">
        <v>7920257</v>
      </c>
      <c r="F216" s="254">
        <v>11178051000</v>
      </c>
      <c r="G216" s="238" t="s">
        <v>24</v>
      </c>
      <c r="H216" s="243">
        <v>1574627000</v>
      </c>
      <c r="I216" s="251">
        <v>0</v>
      </c>
      <c r="J216" s="251">
        <v>0</v>
      </c>
      <c r="K216" s="251">
        <v>1574627000</v>
      </c>
      <c r="L216" s="251">
        <v>1574627000</v>
      </c>
      <c r="M216" s="245">
        <v>0</v>
      </c>
      <c r="N216" s="251">
        <v>1574627000</v>
      </c>
      <c r="O216" s="245"/>
      <c r="P216" s="245" t="e">
        <f>VLOOKUP(E216,#REF!,#REF!-2,FALSE)*1000000</f>
        <v>#REF!</v>
      </c>
      <c r="Q216" s="252" t="s">
        <v>25</v>
      </c>
      <c r="R216" s="246" t="s">
        <v>488</v>
      </c>
      <c r="S216" s="246" t="s">
        <v>245</v>
      </c>
      <c r="T216" s="253">
        <v>0</v>
      </c>
      <c r="U216" s="248">
        <f t="shared" si="5"/>
        <v>0</v>
      </c>
      <c r="V216" s="249" t="s">
        <v>26</v>
      </c>
      <c r="W216" s="257"/>
      <c r="X216" s="237"/>
      <c r="Y216" s="237"/>
      <c r="Z216" s="237"/>
      <c r="AA216" s="237"/>
    </row>
    <row r="217" spans="1:27" ht="64.5" customHeight="1">
      <c r="A217" s="169">
        <v>58</v>
      </c>
      <c r="B217" s="178" t="s">
        <v>258</v>
      </c>
      <c r="C217" s="169">
        <v>2311</v>
      </c>
      <c r="D217" s="183">
        <v>46000</v>
      </c>
      <c r="E217" s="172">
        <v>7929182</v>
      </c>
      <c r="F217" s="191">
        <v>7000000000</v>
      </c>
      <c r="G217" s="169" t="s">
        <v>24</v>
      </c>
      <c r="H217" s="174">
        <v>18415000</v>
      </c>
      <c r="I217" s="184">
        <v>0</v>
      </c>
      <c r="J217" s="184">
        <v>18415000</v>
      </c>
      <c r="K217" s="184">
        <v>0</v>
      </c>
      <c r="L217" s="176">
        <v>17210000</v>
      </c>
      <c r="M217" s="176">
        <v>17210000</v>
      </c>
      <c r="N217" s="176">
        <v>0</v>
      </c>
      <c r="O217" s="176">
        <v>1204999.9999999984</v>
      </c>
      <c r="P217" s="176" t="e">
        <f>VLOOKUP(E217,#REF!,#REF!-2,FALSE)*1000000</f>
        <v>#REF!</v>
      </c>
      <c r="Q217" s="185" t="s">
        <v>25</v>
      </c>
      <c r="R217" s="177" t="s">
        <v>488</v>
      </c>
      <c r="S217" s="177" t="s">
        <v>245</v>
      </c>
      <c r="T217" s="186">
        <v>0</v>
      </c>
      <c r="U217" s="179">
        <f t="shared" si="5"/>
        <v>1204999.9999999984</v>
      </c>
      <c r="V217" s="180" t="s">
        <v>26</v>
      </c>
      <c r="W217" s="181"/>
      <c r="X217" s="150"/>
      <c r="Y217" s="150"/>
      <c r="Z217" s="150"/>
      <c r="AA217" s="150"/>
    </row>
    <row r="218" spans="1:27" ht="64.5" customHeight="1">
      <c r="A218" s="169">
        <v>60</v>
      </c>
      <c r="B218" s="178" t="s">
        <v>259</v>
      </c>
      <c r="C218" s="169">
        <v>2311</v>
      </c>
      <c r="D218" s="183">
        <v>46000</v>
      </c>
      <c r="E218" s="172">
        <v>7932664</v>
      </c>
      <c r="F218" s="191">
        <v>9591000000</v>
      </c>
      <c r="G218" s="169" t="s">
        <v>24</v>
      </c>
      <c r="H218" s="174">
        <v>108585000</v>
      </c>
      <c r="I218" s="184">
        <v>0</v>
      </c>
      <c r="J218" s="184">
        <v>0</v>
      </c>
      <c r="K218" s="184">
        <v>108585000</v>
      </c>
      <c r="L218" s="176">
        <v>108585000</v>
      </c>
      <c r="M218" s="176">
        <v>0</v>
      </c>
      <c r="N218" s="176">
        <v>108585000</v>
      </c>
      <c r="O218" s="176">
        <v>0</v>
      </c>
      <c r="P218" s="176" t="e">
        <f>VLOOKUP(E218,#REF!,#REF!-2,FALSE)*1000000</f>
        <v>#REF!</v>
      </c>
      <c r="Q218" s="185" t="s">
        <v>25</v>
      </c>
      <c r="R218" s="177" t="s">
        <v>488</v>
      </c>
      <c r="S218" s="177"/>
      <c r="T218" s="178">
        <v>0</v>
      </c>
      <c r="U218" s="179">
        <f t="shared" si="5"/>
        <v>0</v>
      </c>
      <c r="V218" s="180" t="s">
        <v>26</v>
      </c>
      <c r="W218" s="181"/>
      <c r="X218" s="150"/>
      <c r="Y218" s="150"/>
      <c r="Z218" s="150"/>
      <c r="AA218" s="150"/>
    </row>
    <row r="219" spans="1:27" ht="64.5" customHeight="1">
      <c r="A219" s="169">
        <v>61</v>
      </c>
      <c r="B219" s="170" t="s">
        <v>260</v>
      </c>
      <c r="C219" s="169">
        <v>917</v>
      </c>
      <c r="D219" s="171" t="s">
        <v>23</v>
      </c>
      <c r="E219" s="172">
        <v>7941295</v>
      </c>
      <c r="F219" s="191">
        <v>171000000000</v>
      </c>
      <c r="G219" s="169" t="s">
        <v>24</v>
      </c>
      <c r="H219" s="174">
        <v>13378000000</v>
      </c>
      <c r="I219" s="175">
        <v>0</v>
      </c>
      <c r="J219" s="175">
        <v>0</v>
      </c>
      <c r="K219" s="175">
        <v>13378000000</v>
      </c>
      <c r="L219" s="176">
        <v>13378000000</v>
      </c>
      <c r="M219" s="176">
        <v>0</v>
      </c>
      <c r="N219" s="176">
        <v>13378000000</v>
      </c>
      <c r="O219" s="176">
        <v>0</v>
      </c>
      <c r="P219" s="176" t="e">
        <f>VLOOKUP(E219,#REF!,#REF!-2,FALSE)*1000000</f>
        <v>#REF!</v>
      </c>
      <c r="Q219" s="172" t="s">
        <v>25</v>
      </c>
      <c r="R219" s="177" t="s">
        <v>488</v>
      </c>
      <c r="S219" s="177"/>
      <c r="T219" s="178">
        <v>0</v>
      </c>
      <c r="U219" s="179">
        <f t="shared" si="5"/>
        <v>0</v>
      </c>
      <c r="V219" s="180" t="s">
        <v>26</v>
      </c>
      <c r="W219" s="181"/>
      <c r="X219" s="150"/>
      <c r="Y219" s="150"/>
      <c r="Z219" s="150"/>
      <c r="AA219" s="150"/>
    </row>
    <row r="220" spans="1:27" ht="64.5" customHeight="1">
      <c r="A220" s="169">
        <v>64</v>
      </c>
      <c r="B220" s="178" t="s">
        <v>261</v>
      </c>
      <c r="C220" s="169" t="s">
        <v>262</v>
      </c>
      <c r="D220" s="183">
        <v>46000</v>
      </c>
      <c r="E220" s="172">
        <v>7945653</v>
      </c>
      <c r="F220" s="191">
        <v>35000000000</v>
      </c>
      <c r="G220" s="169" t="s">
        <v>24</v>
      </c>
      <c r="H220" s="174">
        <v>3000000000</v>
      </c>
      <c r="I220" s="184">
        <v>0</v>
      </c>
      <c r="J220" s="184">
        <v>0</v>
      </c>
      <c r="K220" s="184">
        <v>3000000000</v>
      </c>
      <c r="L220" s="176">
        <v>2997593000</v>
      </c>
      <c r="M220" s="176">
        <v>0</v>
      </c>
      <c r="N220" s="176">
        <v>2997593000</v>
      </c>
      <c r="O220" s="176">
        <v>2407000.0000001527</v>
      </c>
      <c r="P220" s="176" t="e">
        <f>VLOOKUP(E220,#REF!,#REF!-2,FALSE)*1000000</f>
        <v>#REF!</v>
      </c>
      <c r="Q220" s="185" t="s">
        <v>25</v>
      </c>
      <c r="R220" s="177" t="s">
        <v>488</v>
      </c>
      <c r="S220" s="177" t="s">
        <v>263</v>
      </c>
      <c r="T220" s="186">
        <f>+O220</f>
        <v>2407000.0000001527</v>
      </c>
      <c r="U220" s="179">
        <f t="shared" si="5"/>
        <v>0</v>
      </c>
      <c r="V220" s="180" t="s">
        <v>26</v>
      </c>
      <c r="W220" s="199"/>
      <c r="X220" s="150"/>
      <c r="Y220" s="150"/>
      <c r="Z220" s="150"/>
      <c r="AA220" s="150"/>
    </row>
    <row r="221" spans="1:27" s="256" customFormat="1" ht="64.5" customHeight="1">
      <c r="A221" s="238">
        <v>69</v>
      </c>
      <c r="B221" s="247" t="s">
        <v>264</v>
      </c>
      <c r="C221" s="238">
        <v>2311</v>
      </c>
      <c r="D221" s="250">
        <v>46000</v>
      </c>
      <c r="E221" s="241">
        <v>7946772</v>
      </c>
      <c r="F221" s="254">
        <v>13469528000</v>
      </c>
      <c r="G221" s="238" t="s">
        <v>24</v>
      </c>
      <c r="H221" s="243">
        <v>3506894000</v>
      </c>
      <c r="I221" s="251">
        <v>0</v>
      </c>
      <c r="J221" s="251">
        <v>0</v>
      </c>
      <c r="K221" s="251">
        <v>3506894000</v>
      </c>
      <c r="L221" s="245">
        <v>3506892000</v>
      </c>
      <c r="M221" s="245">
        <v>0</v>
      </c>
      <c r="N221" s="245">
        <v>3506892000</v>
      </c>
      <c r="O221" s="245">
        <v>2000.0000004074536</v>
      </c>
      <c r="P221" s="245" t="e">
        <f>VLOOKUP(E221,#REF!,#REF!-2,FALSE)*1000000</f>
        <v>#REF!</v>
      </c>
      <c r="Q221" s="252" t="s">
        <v>25</v>
      </c>
      <c r="R221" s="246" t="s">
        <v>488</v>
      </c>
      <c r="S221" s="246" t="s">
        <v>245</v>
      </c>
      <c r="T221" s="253">
        <v>0</v>
      </c>
      <c r="U221" s="248">
        <f t="shared" si="5"/>
        <v>2000.0000004074536</v>
      </c>
      <c r="V221" s="249" t="s">
        <v>26</v>
      </c>
      <c r="W221" s="257"/>
      <c r="X221" s="237"/>
      <c r="Y221" s="237"/>
      <c r="Z221" s="237"/>
      <c r="AA221" s="237"/>
    </row>
    <row r="222" spans="1:27" ht="64.5" customHeight="1">
      <c r="A222" s="169">
        <v>70</v>
      </c>
      <c r="B222" s="178" t="s">
        <v>265</v>
      </c>
      <c r="C222" s="169" t="s">
        <v>262</v>
      </c>
      <c r="D222" s="183">
        <v>46000</v>
      </c>
      <c r="E222" s="172">
        <v>7946773</v>
      </c>
      <c r="F222" s="191">
        <v>11682380000</v>
      </c>
      <c r="G222" s="169" t="s">
        <v>24</v>
      </c>
      <c r="H222" s="174">
        <v>3000000000</v>
      </c>
      <c r="I222" s="184">
        <v>0</v>
      </c>
      <c r="J222" s="184">
        <v>0</v>
      </c>
      <c r="K222" s="184">
        <v>3000000000</v>
      </c>
      <c r="L222" s="176">
        <v>3000000000</v>
      </c>
      <c r="M222" s="176">
        <v>0</v>
      </c>
      <c r="N222" s="176">
        <v>3000000000</v>
      </c>
      <c r="O222" s="176">
        <v>0</v>
      </c>
      <c r="P222" s="176" t="e">
        <f>VLOOKUP(E222,#REF!,#REF!-2,FALSE)*1000000</f>
        <v>#REF!</v>
      </c>
      <c r="Q222" s="185" t="s">
        <v>25</v>
      </c>
      <c r="R222" s="177" t="s">
        <v>488</v>
      </c>
      <c r="S222" s="177"/>
      <c r="T222" s="178">
        <v>0</v>
      </c>
      <c r="U222" s="179">
        <f t="shared" si="5"/>
        <v>0</v>
      </c>
      <c r="V222" s="180" t="s">
        <v>26</v>
      </c>
      <c r="W222" s="181"/>
      <c r="X222" s="150"/>
      <c r="Y222" s="150"/>
      <c r="Z222" s="150"/>
      <c r="AA222" s="150"/>
    </row>
    <row r="223" spans="1:27" ht="64.5" customHeight="1">
      <c r="A223" s="169">
        <v>71</v>
      </c>
      <c r="B223" s="178" t="s">
        <v>266</v>
      </c>
      <c r="C223" s="169">
        <v>2311</v>
      </c>
      <c r="D223" s="183">
        <v>46000</v>
      </c>
      <c r="E223" s="172">
        <v>7950002</v>
      </c>
      <c r="F223" s="191">
        <v>8065085000</v>
      </c>
      <c r="G223" s="169" t="s">
        <v>24</v>
      </c>
      <c r="H223" s="174">
        <v>149580000</v>
      </c>
      <c r="I223" s="184">
        <v>0</v>
      </c>
      <c r="J223" s="184">
        <v>149580000</v>
      </c>
      <c r="K223" s="184">
        <v>0</v>
      </c>
      <c r="L223" s="176">
        <v>149580000</v>
      </c>
      <c r="M223" s="176">
        <v>149580000</v>
      </c>
      <c r="N223" s="176">
        <v>0</v>
      </c>
      <c r="O223" s="176">
        <v>0</v>
      </c>
      <c r="P223" s="176" t="e">
        <f>VLOOKUP(E223,#REF!,#REF!-2,FALSE)*1000000</f>
        <v>#REF!</v>
      </c>
      <c r="Q223" s="185" t="s">
        <v>25</v>
      </c>
      <c r="R223" s="177" t="s">
        <v>488</v>
      </c>
      <c r="S223" s="177"/>
      <c r="T223" s="178">
        <v>0</v>
      </c>
      <c r="U223" s="179">
        <f t="shared" si="5"/>
        <v>0</v>
      </c>
      <c r="V223" s="180" t="s">
        <v>26</v>
      </c>
      <c r="W223" s="181"/>
      <c r="X223" s="150"/>
      <c r="Y223" s="150"/>
      <c r="Z223" s="150"/>
      <c r="AA223" s="150"/>
    </row>
    <row r="224" spans="1:27" ht="64.5" customHeight="1">
      <c r="A224" s="169">
        <v>73</v>
      </c>
      <c r="B224" s="178" t="s">
        <v>267</v>
      </c>
      <c r="C224" s="169" t="s">
        <v>262</v>
      </c>
      <c r="D224" s="183">
        <v>46000</v>
      </c>
      <c r="E224" s="172">
        <v>7955173</v>
      </c>
      <c r="F224" s="191">
        <v>14139366000</v>
      </c>
      <c r="G224" s="169" t="s">
        <v>24</v>
      </c>
      <c r="H224" s="174">
        <v>4410000000</v>
      </c>
      <c r="I224" s="184">
        <v>0</v>
      </c>
      <c r="J224" s="184">
        <v>0</v>
      </c>
      <c r="K224" s="175">
        <v>4410000000</v>
      </c>
      <c r="L224" s="176">
        <v>4305773000</v>
      </c>
      <c r="M224" s="176">
        <v>0</v>
      </c>
      <c r="N224" s="176">
        <v>4305773000</v>
      </c>
      <c r="O224" s="176">
        <v>104226999.99999987</v>
      </c>
      <c r="P224" s="176" t="e">
        <f>VLOOKUP(E224,#REF!,#REF!-2,FALSE)*1000000</f>
        <v>#REF!</v>
      </c>
      <c r="Q224" s="185" t="s">
        <v>25</v>
      </c>
      <c r="R224" s="177" t="s">
        <v>488</v>
      </c>
      <c r="S224" s="177" t="s">
        <v>245</v>
      </c>
      <c r="T224" s="186">
        <v>0</v>
      </c>
      <c r="U224" s="179">
        <f t="shared" si="5"/>
        <v>104226999.99999987</v>
      </c>
      <c r="V224" s="180" t="s">
        <v>26</v>
      </c>
      <c r="W224" s="181"/>
      <c r="X224" s="150"/>
      <c r="Y224" s="150"/>
      <c r="Z224" s="150"/>
      <c r="AA224" s="150"/>
    </row>
    <row r="225" spans="1:27" ht="64.5" customHeight="1">
      <c r="A225" s="169">
        <v>74</v>
      </c>
      <c r="B225" s="178" t="s">
        <v>268</v>
      </c>
      <c r="C225" s="169" t="s">
        <v>262</v>
      </c>
      <c r="D225" s="183">
        <v>46000</v>
      </c>
      <c r="E225" s="172">
        <v>7957182</v>
      </c>
      <c r="F225" s="191">
        <v>67000000000</v>
      </c>
      <c r="G225" s="169" t="s">
        <v>24</v>
      </c>
      <c r="H225" s="174">
        <v>7130000000</v>
      </c>
      <c r="I225" s="184">
        <v>0</v>
      </c>
      <c r="J225" s="184">
        <v>0</v>
      </c>
      <c r="K225" s="175">
        <v>7130000000</v>
      </c>
      <c r="L225" s="176">
        <v>7114307000</v>
      </c>
      <c r="M225" s="176">
        <v>0</v>
      </c>
      <c r="N225" s="176">
        <v>7114307000</v>
      </c>
      <c r="O225" s="176">
        <v>15693000.00000021</v>
      </c>
      <c r="P225" s="176" t="e">
        <f>VLOOKUP(E225,#REF!,#REF!-2,FALSE)*1000000</f>
        <v>#REF!</v>
      </c>
      <c r="Q225" s="185" t="s">
        <v>25</v>
      </c>
      <c r="R225" s="177" t="s">
        <v>488</v>
      </c>
      <c r="S225" s="177" t="s">
        <v>245</v>
      </c>
      <c r="T225" s="186">
        <v>0</v>
      </c>
      <c r="U225" s="179">
        <f t="shared" si="5"/>
        <v>15693000.00000021</v>
      </c>
      <c r="V225" s="180" t="s">
        <v>26</v>
      </c>
      <c r="W225" s="181"/>
      <c r="X225" s="150"/>
      <c r="Y225" s="150"/>
      <c r="Z225" s="150"/>
      <c r="AA225" s="150"/>
    </row>
    <row r="226" spans="1:27" ht="64.5" customHeight="1">
      <c r="A226" s="169">
        <v>75</v>
      </c>
      <c r="B226" s="178" t="s">
        <v>269</v>
      </c>
      <c r="C226" s="169">
        <v>2311</v>
      </c>
      <c r="D226" s="183">
        <v>46000</v>
      </c>
      <c r="E226" s="172">
        <v>7957183</v>
      </c>
      <c r="F226" s="191">
        <v>8546501000</v>
      </c>
      <c r="G226" s="169" t="s">
        <v>24</v>
      </c>
      <c r="H226" s="174">
        <v>500000000</v>
      </c>
      <c r="I226" s="184">
        <v>0</v>
      </c>
      <c r="J226" s="184">
        <v>0</v>
      </c>
      <c r="K226" s="184">
        <v>500000000</v>
      </c>
      <c r="L226" s="176">
        <v>500000000</v>
      </c>
      <c r="M226" s="176">
        <v>0</v>
      </c>
      <c r="N226" s="176">
        <v>500000000</v>
      </c>
      <c r="O226" s="176">
        <v>0</v>
      </c>
      <c r="P226" s="176" t="e">
        <f>VLOOKUP(E226,#REF!,#REF!-2,FALSE)*1000000</f>
        <v>#REF!</v>
      </c>
      <c r="Q226" s="185" t="s">
        <v>25</v>
      </c>
      <c r="R226" s="177" t="s">
        <v>488</v>
      </c>
      <c r="S226" s="177"/>
      <c r="T226" s="178">
        <v>0</v>
      </c>
      <c r="U226" s="179">
        <f t="shared" si="5"/>
        <v>0</v>
      </c>
      <c r="V226" s="180" t="s">
        <v>26</v>
      </c>
      <c r="W226" s="181"/>
      <c r="X226" s="150"/>
      <c r="Y226" s="150"/>
      <c r="Z226" s="150"/>
      <c r="AA226" s="150"/>
    </row>
    <row r="227" spans="1:27" ht="64.5" customHeight="1">
      <c r="A227" s="169">
        <v>76</v>
      </c>
      <c r="B227" s="178" t="s">
        <v>270</v>
      </c>
      <c r="C227" s="169">
        <v>2311</v>
      </c>
      <c r="D227" s="183">
        <v>46000</v>
      </c>
      <c r="E227" s="172">
        <v>7959078</v>
      </c>
      <c r="F227" s="191">
        <v>10187117000</v>
      </c>
      <c r="G227" s="169" t="s">
        <v>24</v>
      </c>
      <c r="H227" s="174">
        <v>2229674000</v>
      </c>
      <c r="I227" s="184">
        <v>0</v>
      </c>
      <c r="J227" s="184">
        <v>0</v>
      </c>
      <c r="K227" s="184">
        <v>2229674000</v>
      </c>
      <c r="L227" s="176">
        <v>2229674000</v>
      </c>
      <c r="M227" s="176">
        <v>0</v>
      </c>
      <c r="N227" s="176">
        <v>2229674000</v>
      </c>
      <c r="O227" s="176">
        <v>0</v>
      </c>
      <c r="P227" s="176" t="e">
        <f>VLOOKUP(E227,#REF!,#REF!-2,FALSE)*1000000</f>
        <v>#REF!</v>
      </c>
      <c r="Q227" s="185" t="s">
        <v>25</v>
      </c>
      <c r="R227" s="177" t="s">
        <v>488</v>
      </c>
      <c r="S227" s="177"/>
      <c r="T227" s="178">
        <v>0</v>
      </c>
      <c r="U227" s="179">
        <f t="shared" si="5"/>
        <v>0</v>
      </c>
      <c r="V227" s="180" t="s">
        <v>26</v>
      </c>
      <c r="W227" s="181"/>
      <c r="X227" s="150"/>
      <c r="Y227" s="150"/>
      <c r="Z227" s="150"/>
      <c r="AA227" s="150"/>
    </row>
    <row r="228" spans="1:27" ht="64.5" customHeight="1">
      <c r="A228" s="169">
        <v>78</v>
      </c>
      <c r="B228" s="178" t="s">
        <v>271</v>
      </c>
      <c r="C228" s="169">
        <v>2311</v>
      </c>
      <c r="D228" s="183">
        <v>46000</v>
      </c>
      <c r="E228" s="172">
        <v>7960155</v>
      </c>
      <c r="F228" s="191">
        <v>25000000000</v>
      </c>
      <c r="G228" s="169" t="s">
        <v>24</v>
      </c>
      <c r="H228" s="174">
        <v>686232000</v>
      </c>
      <c r="I228" s="184">
        <v>0</v>
      </c>
      <c r="J228" s="184">
        <v>0</v>
      </c>
      <c r="K228" s="184">
        <v>686232000</v>
      </c>
      <c r="L228" s="176">
        <v>686232000</v>
      </c>
      <c r="M228" s="176">
        <v>0</v>
      </c>
      <c r="N228" s="176">
        <v>686232000</v>
      </c>
      <c r="O228" s="176">
        <v>0</v>
      </c>
      <c r="P228" s="176" t="e">
        <f>VLOOKUP(E228,#REF!,#REF!-2,FALSE)*1000000</f>
        <v>#REF!</v>
      </c>
      <c r="Q228" s="185" t="s">
        <v>25</v>
      </c>
      <c r="R228" s="177" t="s">
        <v>488</v>
      </c>
      <c r="S228" s="177"/>
      <c r="T228" s="178">
        <v>0</v>
      </c>
      <c r="U228" s="179">
        <f t="shared" si="5"/>
        <v>0</v>
      </c>
      <c r="V228" s="180" t="s">
        <v>26</v>
      </c>
      <c r="W228" s="181"/>
      <c r="X228" s="150"/>
      <c r="Y228" s="150"/>
      <c r="Z228" s="150"/>
      <c r="AA228" s="150"/>
    </row>
    <row r="229" spans="1:27" ht="64.5" customHeight="1">
      <c r="A229" s="169">
        <v>85</v>
      </c>
      <c r="B229" s="201" t="s">
        <v>272</v>
      </c>
      <c r="C229" s="169">
        <v>3068</v>
      </c>
      <c r="D229" s="183">
        <v>45881</v>
      </c>
      <c r="E229" s="172">
        <v>7963747</v>
      </c>
      <c r="F229" s="191">
        <v>1150000000</v>
      </c>
      <c r="G229" s="169" t="s">
        <v>24</v>
      </c>
      <c r="H229" s="174">
        <v>263087000</v>
      </c>
      <c r="I229" s="184">
        <v>0</v>
      </c>
      <c r="J229" s="184">
        <v>0</v>
      </c>
      <c r="K229" s="184">
        <v>263087000</v>
      </c>
      <c r="L229" s="176">
        <v>263087000</v>
      </c>
      <c r="M229" s="176">
        <v>0</v>
      </c>
      <c r="N229" s="176">
        <v>263087000</v>
      </c>
      <c r="O229" s="176">
        <v>0</v>
      </c>
      <c r="P229" s="176" t="e">
        <f>VLOOKUP(E229,#REF!,#REF!-2,FALSE)*1000000</f>
        <v>#REF!</v>
      </c>
      <c r="Q229" s="185" t="s">
        <v>25</v>
      </c>
      <c r="R229" s="177" t="s">
        <v>488</v>
      </c>
      <c r="S229" s="177"/>
      <c r="T229" s="178">
        <v>0</v>
      </c>
      <c r="U229" s="179">
        <f t="shared" si="5"/>
        <v>0</v>
      </c>
      <c r="V229" s="180" t="s">
        <v>251</v>
      </c>
      <c r="W229" s="181"/>
      <c r="X229" s="150"/>
      <c r="Y229" s="150"/>
      <c r="Z229" s="150"/>
      <c r="AA229" s="150"/>
    </row>
    <row r="230" spans="1:27" ht="64.5" customHeight="1">
      <c r="A230" s="169">
        <v>92</v>
      </c>
      <c r="B230" s="178" t="s">
        <v>273</v>
      </c>
      <c r="C230" s="169" t="s">
        <v>262</v>
      </c>
      <c r="D230" s="183">
        <v>46000</v>
      </c>
      <c r="E230" s="172">
        <v>7967847</v>
      </c>
      <c r="F230" s="191">
        <v>8087499000</v>
      </c>
      <c r="G230" s="169" t="s">
        <v>24</v>
      </c>
      <c r="H230" s="174">
        <v>1472128000.0000002</v>
      </c>
      <c r="I230" s="184">
        <v>0</v>
      </c>
      <c r="J230" s="184">
        <v>0</v>
      </c>
      <c r="K230" s="184">
        <v>1472128000.0000002</v>
      </c>
      <c r="L230" s="176">
        <v>1472128000</v>
      </c>
      <c r="M230" s="176">
        <v>0</v>
      </c>
      <c r="N230" s="176">
        <v>1472128000</v>
      </c>
      <c r="O230" s="176">
        <v>0</v>
      </c>
      <c r="P230" s="176" t="e">
        <f>VLOOKUP(E230,#REF!,#REF!-2,FALSE)*1000000</f>
        <v>#REF!</v>
      </c>
      <c r="Q230" s="185" t="s">
        <v>25</v>
      </c>
      <c r="R230" s="177" t="s">
        <v>488</v>
      </c>
      <c r="S230" s="177"/>
      <c r="T230" s="178">
        <v>0</v>
      </c>
      <c r="U230" s="179">
        <f t="shared" si="5"/>
        <v>0</v>
      </c>
      <c r="V230" s="180" t="s">
        <v>26</v>
      </c>
      <c r="W230" s="181"/>
      <c r="X230" s="150"/>
      <c r="Y230" s="150"/>
      <c r="Z230" s="150"/>
      <c r="AA230" s="150"/>
    </row>
    <row r="231" spans="1:27" ht="64.5" customHeight="1">
      <c r="A231" s="169">
        <v>98</v>
      </c>
      <c r="B231" s="178" t="s">
        <v>274</v>
      </c>
      <c r="C231" s="169" t="s">
        <v>262</v>
      </c>
      <c r="D231" s="183">
        <v>46000</v>
      </c>
      <c r="E231" s="172">
        <v>7972219</v>
      </c>
      <c r="F231" s="191">
        <v>12460000000</v>
      </c>
      <c r="G231" s="169" t="s">
        <v>24</v>
      </c>
      <c r="H231" s="174">
        <v>5960000000</v>
      </c>
      <c r="I231" s="184">
        <v>0</v>
      </c>
      <c r="J231" s="184">
        <v>0</v>
      </c>
      <c r="K231" s="175">
        <v>5960000000</v>
      </c>
      <c r="L231" s="176">
        <v>5958899000</v>
      </c>
      <c r="M231" s="176">
        <v>0</v>
      </c>
      <c r="N231" s="176">
        <v>5958899000</v>
      </c>
      <c r="O231" s="176">
        <v>1100999.999999658</v>
      </c>
      <c r="P231" s="176" t="e">
        <f>VLOOKUP(E231,#REF!,#REF!-2,FALSE)*1000000</f>
        <v>#REF!</v>
      </c>
      <c r="Q231" s="185" t="s">
        <v>25</v>
      </c>
      <c r="R231" s="177" t="s">
        <v>488</v>
      </c>
      <c r="S231" s="177" t="s">
        <v>245</v>
      </c>
      <c r="T231" s="186">
        <v>0</v>
      </c>
      <c r="U231" s="179">
        <f t="shared" si="5"/>
        <v>1100999.999999658</v>
      </c>
      <c r="V231" s="180" t="s">
        <v>26</v>
      </c>
      <c r="W231" s="181"/>
      <c r="X231" s="150"/>
      <c r="Y231" s="150"/>
      <c r="Z231" s="150"/>
      <c r="AA231" s="150"/>
    </row>
    <row r="232" spans="1:27" ht="64.5" customHeight="1">
      <c r="A232" s="169">
        <v>100</v>
      </c>
      <c r="B232" s="178" t="s">
        <v>275</v>
      </c>
      <c r="C232" s="169">
        <v>2311</v>
      </c>
      <c r="D232" s="183">
        <v>46000</v>
      </c>
      <c r="E232" s="172">
        <v>7972501</v>
      </c>
      <c r="F232" s="191">
        <v>14960000000</v>
      </c>
      <c r="G232" s="169" t="s">
        <v>24</v>
      </c>
      <c r="H232" s="174">
        <v>2000000000</v>
      </c>
      <c r="I232" s="184">
        <v>0</v>
      </c>
      <c r="J232" s="184">
        <v>0</v>
      </c>
      <c r="K232" s="184">
        <v>2000000000</v>
      </c>
      <c r="L232" s="176">
        <v>1835517000</v>
      </c>
      <c r="M232" s="176">
        <v>0</v>
      </c>
      <c r="N232" s="176">
        <v>1835517000</v>
      </c>
      <c r="O232" s="176">
        <v>164482999.99999994</v>
      </c>
      <c r="P232" s="176" t="e">
        <f>VLOOKUP(E232,#REF!,#REF!-2,FALSE)*1000000</f>
        <v>#REF!</v>
      </c>
      <c r="Q232" s="185" t="s">
        <v>25</v>
      </c>
      <c r="R232" s="177" t="s">
        <v>488</v>
      </c>
      <c r="S232" s="177" t="s">
        <v>245</v>
      </c>
      <c r="T232" s="186">
        <v>0</v>
      </c>
      <c r="U232" s="179">
        <f t="shared" si="5"/>
        <v>164482999.99999994</v>
      </c>
      <c r="V232" s="180" t="s">
        <v>26</v>
      </c>
      <c r="W232" s="181"/>
      <c r="X232" s="150"/>
      <c r="Y232" s="150"/>
      <c r="Z232" s="150"/>
      <c r="AA232" s="150"/>
    </row>
    <row r="233" spans="1:27" ht="64.5" customHeight="1">
      <c r="A233" s="169">
        <v>101</v>
      </c>
      <c r="B233" s="178" t="s">
        <v>276</v>
      </c>
      <c r="C233" s="169">
        <v>2311</v>
      </c>
      <c r="D233" s="183">
        <v>46000</v>
      </c>
      <c r="E233" s="172">
        <v>7974669</v>
      </c>
      <c r="F233" s="191">
        <v>2700000000</v>
      </c>
      <c r="G233" s="169" t="s">
        <v>24</v>
      </c>
      <c r="H233" s="174">
        <v>1010281000</v>
      </c>
      <c r="I233" s="184">
        <v>0</v>
      </c>
      <c r="J233" s="184">
        <v>0</v>
      </c>
      <c r="K233" s="184">
        <v>1010281000</v>
      </c>
      <c r="L233" s="176">
        <v>996553000</v>
      </c>
      <c r="M233" s="176">
        <v>0</v>
      </c>
      <c r="N233" s="176">
        <v>996553000</v>
      </c>
      <c r="O233" s="176">
        <v>13727999.999999952</v>
      </c>
      <c r="P233" s="176" t="e">
        <f>VLOOKUP(E233,#REF!,#REF!-2,FALSE)*1000000</f>
        <v>#REF!</v>
      </c>
      <c r="Q233" s="185" t="s">
        <v>25</v>
      </c>
      <c r="R233" s="177" t="s">
        <v>488</v>
      </c>
      <c r="S233" s="177" t="s">
        <v>245</v>
      </c>
      <c r="T233" s="186">
        <v>0</v>
      </c>
      <c r="U233" s="179">
        <f t="shared" si="5"/>
        <v>13727999.999999952</v>
      </c>
      <c r="V233" s="180" t="s">
        <v>26</v>
      </c>
      <c r="W233" s="181"/>
      <c r="X233" s="150"/>
      <c r="Y233" s="150"/>
      <c r="Z233" s="150"/>
      <c r="AA233" s="150"/>
    </row>
    <row r="234" spans="1:27" ht="64.5" customHeight="1">
      <c r="A234" s="202">
        <v>112</v>
      </c>
      <c r="B234" s="203" t="s">
        <v>277</v>
      </c>
      <c r="C234" s="202">
        <v>2853</v>
      </c>
      <c r="D234" s="204" t="s">
        <v>74</v>
      </c>
      <c r="E234" s="205">
        <v>7997589</v>
      </c>
      <c r="F234" s="191">
        <v>7000000000</v>
      </c>
      <c r="G234" s="202" t="s">
        <v>24</v>
      </c>
      <c r="H234" s="206">
        <v>2800000000</v>
      </c>
      <c r="I234" s="207">
        <v>0</v>
      </c>
      <c r="J234" s="207">
        <v>0</v>
      </c>
      <c r="K234" s="208">
        <v>2800000000</v>
      </c>
      <c r="L234" s="209">
        <v>0</v>
      </c>
      <c r="M234" s="209">
        <v>0</v>
      </c>
      <c r="N234" s="209">
        <v>0</v>
      </c>
      <c r="O234" s="209">
        <v>2800000000</v>
      </c>
      <c r="P234" s="176" t="e">
        <f>VLOOKUP(E234,#REF!,#REF!-2,FALSE)*1000000</f>
        <v>#REF!</v>
      </c>
      <c r="Q234" s="185" t="s">
        <v>25</v>
      </c>
      <c r="R234" s="210" t="s">
        <v>488</v>
      </c>
      <c r="S234" s="210" t="s">
        <v>278</v>
      </c>
      <c r="T234" s="211">
        <v>0</v>
      </c>
      <c r="U234" s="179">
        <f t="shared" si="5"/>
        <v>2800000000</v>
      </c>
      <c r="V234" s="180" t="s">
        <v>26</v>
      </c>
      <c r="W234" s="181"/>
      <c r="X234" s="150"/>
      <c r="Y234" s="150"/>
      <c r="Z234" s="150"/>
      <c r="AA234" s="150"/>
    </row>
    <row r="235" spans="1:27" ht="64.5" customHeight="1">
      <c r="A235" s="169">
        <v>125</v>
      </c>
      <c r="B235" s="178" t="s">
        <v>279</v>
      </c>
      <c r="C235" s="169" t="s">
        <v>262</v>
      </c>
      <c r="D235" s="183">
        <v>46000</v>
      </c>
      <c r="E235" s="172">
        <v>8014285</v>
      </c>
      <c r="F235" s="191">
        <v>13500000000</v>
      </c>
      <c r="G235" s="169" t="s">
        <v>24</v>
      </c>
      <c r="H235" s="174">
        <v>6500000000</v>
      </c>
      <c r="I235" s="184">
        <v>0</v>
      </c>
      <c r="J235" s="184">
        <v>0</v>
      </c>
      <c r="K235" s="184">
        <v>6500000000</v>
      </c>
      <c r="L235" s="176">
        <v>6216162000</v>
      </c>
      <c r="M235" s="176">
        <v>0</v>
      </c>
      <c r="N235" s="176">
        <v>6216162000</v>
      </c>
      <c r="O235" s="176">
        <v>283837999.99999976</v>
      </c>
      <c r="P235" s="176" t="e">
        <f>VLOOKUP(E235,#REF!,#REF!-2,FALSE)*1000000</f>
        <v>#REF!</v>
      </c>
      <c r="Q235" s="185" t="s">
        <v>25</v>
      </c>
      <c r="R235" s="177" t="s">
        <v>488</v>
      </c>
      <c r="S235" s="177" t="s">
        <v>245</v>
      </c>
      <c r="T235" s="186">
        <v>0</v>
      </c>
      <c r="U235" s="179">
        <f t="shared" si="5"/>
        <v>283837999.99999976</v>
      </c>
      <c r="V235" s="180" t="s">
        <v>26</v>
      </c>
      <c r="W235" s="181"/>
      <c r="X235" s="150"/>
      <c r="Y235" s="150"/>
      <c r="Z235" s="150"/>
      <c r="AA235" s="150"/>
    </row>
    <row r="236" spans="1:27" ht="64.5" customHeight="1">
      <c r="A236" s="169">
        <v>126</v>
      </c>
      <c r="B236" s="178" t="s">
        <v>280</v>
      </c>
      <c r="C236" s="169" t="s">
        <v>262</v>
      </c>
      <c r="D236" s="183">
        <v>46000</v>
      </c>
      <c r="E236" s="172">
        <v>8014287</v>
      </c>
      <c r="F236" s="191">
        <v>217000000000</v>
      </c>
      <c r="G236" s="169" t="s">
        <v>24</v>
      </c>
      <c r="H236" s="174">
        <v>37100000000</v>
      </c>
      <c r="I236" s="184">
        <v>0</v>
      </c>
      <c r="J236" s="184">
        <v>0</v>
      </c>
      <c r="K236" s="184">
        <v>37100000000</v>
      </c>
      <c r="L236" s="176">
        <v>37100000000</v>
      </c>
      <c r="M236" s="176">
        <v>0</v>
      </c>
      <c r="N236" s="176">
        <v>37100000000</v>
      </c>
      <c r="O236" s="176">
        <v>0</v>
      </c>
      <c r="P236" s="176" t="e">
        <f>VLOOKUP(E236,#REF!,#REF!-2,FALSE)*1000000</f>
        <v>#REF!</v>
      </c>
      <c r="Q236" s="185" t="s">
        <v>25</v>
      </c>
      <c r="R236" s="177" t="s">
        <v>488</v>
      </c>
      <c r="S236" s="177"/>
      <c r="T236" s="178">
        <v>0</v>
      </c>
      <c r="U236" s="179">
        <f t="shared" si="5"/>
        <v>0</v>
      </c>
      <c r="V236" s="180" t="s">
        <v>26</v>
      </c>
      <c r="W236" s="181"/>
      <c r="X236" s="150"/>
      <c r="Y236" s="150"/>
      <c r="Z236" s="150"/>
      <c r="AA236" s="150"/>
    </row>
    <row r="237" spans="1:27" ht="64.5" customHeight="1">
      <c r="A237" s="169">
        <v>129</v>
      </c>
      <c r="B237" s="178" t="s">
        <v>281</v>
      </c>
      <c r="C237" s="169">
        <v>2311</v>
      </c>
      <c r="D237" s="183">
        <v>46000</v>
      </c>
      <c r="E237" s="172">
        <v>8018192</v>
      </c>
      <c r="F237" s="191">
        <v>11700000000</v>
      </c>
      <c r="G237" s="169" t="s">
        <v>24</v>
      </c>
      <c r="H237" s="174">
        <v>3470000000</v>
      </c>
      <c r="I237" s="184">
        <v>0</v>
      </c>
      <c r="J237" s="184">
        <v>0</v>
      </c>
      <c r="K237" s="175">
        <v>3470000000</v>
      </c>
      <c r="L237" s="176">
        <v>3456218000</v>
      </c>
      <c r="M237" s="176">
        <v>0</v>
      </c>
      <c r="N237" s="176">
        <v>3456218000</v>
      </c>
      <c r="O237" s="176">
        <v>13782000.000000153</v>
      </c>
      <c r="P237" s="176" t="e">
        <f>VLOOKUP(E237,#REF!,#REF!-2,FALSE)*1000000</f>
        <v>#REF!</v>
      </c>
      <c r="Q237" s="185" t="s">
        <v>25</v>
      </c>
      <c r="R237" s="177" t="s">
        <v>488</v>
      </c>
      <c r="S237" s="177" t="s">
        <v>245</v>
      </c>
      <c r="T237" s="186">
        <v>0</v>
      </c>
      <c r="U237" s="179">
        <f t="shared" si="5"/>
        <v>13782000.000000153</v>
      </c>
      <c r="V237" s="180" t="s">
        <v>26</v>
      </c>
      <c r="W237" s="181"/>
      <c r="X237" s="150"/>
      <c r="Y237" s="150"/>
      <c r="Z237" s="150"/>
      <c r="AA237" s="150"/>
    </row>
    <row r="238" spans="1:27" ht="64.5" customHeight="1">
      <c r="A238" s="169">
        <v>131</v>
      </c>
      <c r="B238" s="178" t="s">
        <v>282</v>
      </c>
      <c r="C238" s="169" t="s">
        <v>262</v>
      </c>
      <c r="D238" s="183">
        <v>46000</v>
      </c>
      <c r="E238" s="172">
        <v>8018527</v>
      </c>
      <c r="F238" s="191">
        <v>8000000000</v>
      </c>
      <c r="G238" s="169" t="s">
        <v>24</v>
      </c>
      <c r="H238" s="174">
        <v>3843213000</v>
      </c>
      <c r="I238" s="184">
        <v>0</v>
      </c>
      <c r="J238" s="184">
        <v>0</v>
      </c>
      <c r="K238" s="175">
        <v>3843213000</v>
      </c>
      <c r="L238" s="176">
        <v>3843213000</v>
      </c>
      <c r="M238" s="176">
        <v>0</v>
      </c>
      <c r="N238" s="176">
        <v>3843213000</v>
      </c>
      <c r="O238" s="176">
        <v>0</v>
      </c>
      <c r="P238" s="176" t="e">
        <f>VLOOKUP(E238,#REF!,#REF!-2,FALSE)*1000000</f>
        <v>#REF!</v>
      </c>
      <c r="Q238" s="185" t="s">
        <v>25</v>
      </c>
      <c r="R238" s="177" t="s">
        <v>488</v>
      </c>
      <c r="S238" s="177"/>
      <c r="T238" s="178">
        <v>0</v>
      </c>
      <c r="U238" s="179">
        <f t="shared" si="5"/>
        <v>0</v>
      </c>
      <c r="V238" s="180" t="s">
        <v>26</v>
      </c>
      <c r="W238" s="181"/>
      <c r="X238" s="150"/>
      <c r="Y238" s="150"/>
      <c r="Z238" s="150"/>
      <c r="AA238" s="150"/>
    </row>
    <row r="239" spans="1:27" ht="64.5" customHeight="1">
      <c r="A239" s="169">
        <v>133</v>
      </c>
      <c r="B239" s="178" t="s">
        <v>283</v>
      </c>
      <c r="C239" s="169">
        <v>2311</v>
      </c>
      <c r="D239" s="183">
        <v>46000</v>
      </c>
      <c r="E239" s="172">
        <v>8019685</v>
      </c>
      <c r="F239" s="191">
        <v>14646883000</v>
      </c>
      <c r="G239" s="169" t="s">
        <v>24</v>
      </c>
      <c r="H239" s="174">
        <v>850000000</v>
      </c>
      <c r="I239" s="184">
        <v>0</v>
      </c>
      <c r="J239" s="184">
        <v>0</v>
      </c>
      <c r="K239" s="184">
        <v>850000000</v>
      </c>
      <c r="L239" s="176">
        <v>600000000</v>
      </c>
      <c r="M239" s="176">
        <v>0</v>
      </c>
      <c r="N239" s="176">
        <v>600000000</v>
      </c>
      <c r="O239" s="176">
        <v>250000000</v>
      </c>
      <c r="P239" s="176" t="e">
        <f>VLOOKUP(E239,#REF!,#REF!-2,FALSE)*1000000</f>
        <v>#REF!</v>
      </c>
      <c r="Q239" s="185" t="s">
        <v>25</v>
      </c>
      <c r="R239" s="177" t="s">
        <v>488</v>
      </c>
      <c r="S239" s="177" t="s">
        <v>245</v>
      </c>
      <c r="T239" s="186">
        <v>0</v>
      </c>
      <c r="U239" s="179">
        <f t="shared" si="5"/>
        <v>250000000</v>
      </c>
      <c r="V239" s="180" t="s">
        <v>26</v>
      </c>
      <c r="W239" s="181"/>
      <c r="X239" s="150"/>
      <c r="Y239" s="150"/>
      <c r="Z239" s="150"/>
      <c r="AA239" s="150"/>
    </row>
    <row r="240" spans="1:27" ht="64.5" customHeight="1">
      <c r="A240" s="169">
        <v>135</v>
      </c>
      <c r="B240" s="178" t="s">
        <v>284</v>
      </c>
      <c r="C240" s="169">
        <v>2311</v>
      </c>
      <c r="D240" s="183">
        <v>46000</v>
      </c>
      <c r="E240" s="172">
        <v>8020023</v>
      </c>
      <c r="F240" s="191">
        <v>647793000</v>
      </c>
      <c r="G240" s="169" t="s">
        <v>24</v>
      </c>
      <c r="H240" s="174">
        <v>200000000</v>
      </c>
      <c r="I240" s="184">
        <v>0</v>
      </c>
      <c r="J240" s="184">
        <v>0</v>
      </c>
      <c r="K240" s="184">
        <v>200000000</v>
      </c>
      <c r="L240" s="176">
        <v>192869000</v>
      </c>
      <c r="M240" s="176">
        <v>0</v>
      </c>
      <c r="N240" s="176">
        <v>192869000</v>
      </c>
      <c r="O240" s="176">
        <v>7131000</v>
      </c>
      <c r="P240" s="176" t="e">
        <f>VLOOKUP(E240,#REF!,#REF!-2,FALSE)*1000000</f>
        <v>#REF!</v>
      </c>
      <c r="Q240" s="185" t="s">
        <v>25</v>
      </c>
      <c r="R240" s="177" t="s">
        <v>488</v>
      </c>
      <c r="S240" s="177" t="s">
        <v>245</v>
      </c>
      <c r="T240" s="186">
        <v>0</v>
      </c>
      <c r="U240" s="179">
        <f t="shared" si="5"/>
        <v>7131000</v>
      </c>
      <c r="V240" s="180" t="s">
        <v>26</v>
      </c>
      <c r="W240" s="181"/>
      <c r="X240" s="150"/>
      <c r="Y240" s="150"/>
      <c r="Z240" s="150"/>
      <c r="AA240" s="150"/>
    </row>
    <row r="241" spans="1:27" s="256" customFormat="1" ht="64.5" customHeight="1">
      <c r="A241" s="238">
        <v>136</v>
      </c>
      <c r="B241" s="247" t="s">
        <v>285</v>
      </c>
      <c r="C241" s="238">
        <v>2311</v>
      </c>
      <c r="D241" s="250">
        <v>46000</v>
      </c>
      <c r="E241" s="241">
        <v>8020024</v>
      </c>
      <c r="F241" s="254">
        <v>655213000</v>
      </c>
      <c r="G241" s="238" t="s">
        <v>24</v>
      </c>
      <c r="H241" s="243">
        <v>200000000</v>
      </c>
      <c r="I241" s="251">
        <v>0</v>
      </c>
      <c r="J241" s="251">
        <v>0</v>
      </c>
      <c r="K241" s="251">
        <v>200000000</v>
      </c>
      <c r="L241" s="245">
        <v>199546000</v>
      </c>
      <c r="M241" s="245">
        <v>0</v>
      </c>
      <c r="N241" s="245">
        <v>199546000</v>
      </c>
      <c r="O241" s="245">
        <v>454000.00000000774</v>
      </c>
      <c r="P241" s="245" t="e">
        <f>VLOOKUP(E241,#REF!,#REF!-2,FALSE)*1000000</f>
        <v>#REF!</v>
      </c>
      <c r="Q241" s="252" t="s">
        <v>25</v>
      </c>
      <c r="R241" s="246" t="s">
        <v>488</v>
      </c>
      <c r="S241" s="246" t="s">
        <v>245</v>
      </c>
      <c r="T241" s="253">
        <v>0</v>
      </c>
      <c r="U241" s="248">
        <f t="shared" si="5"/>
        <v>454000.00000000774</v>
      </c>
      <c r="V241" s="249" t="s">
        <v>26</v>
      </c>
      <c r="W241" s="257"/>
      <c r="X241" s="237"/>
      <c r="Y241" s="237"/>
      <c r="Z241" s="237"/>
      <c r="AA241" s="237"/>
    </row>
    <row r="242" spans="1:27" ht="64.5" customHeight="1">
      <c r="A242" s="169">
        <v>137</v>
      </c>
      <c r="B242" s="178" t="s">
        <v>286</v>
      </c>
      <c r="C242" s="169">
        <v>2311</v>
      </c>
      <c r="D242" s="183">
        <v>46000</v>
      </c>
      <c r="E242" s="172">
        <v>8020025</v>
      </c>
      <c r="F242" s="191">
        <v>696576000</v>
      </c>
      <c r="G242" s="169" t="s">
        <v>24</v>
      </c>
      <c r="H242" s="174">
        <v>200000000</v>
      </c>
      <c r="I242" s="184">
        <v>0</v>
      </c>
      <c r="J242" s="184">
        <v>0</v>
      </c>
      <c r="K242" s="184">
        <v>200000000</v>
      </c>
      <c r="L242" s="176">
        <v>200000000</v>
      </c>
      <c r="M242" s="176">
        <v>0</v>
      </c>
      <c r="N242" s="176">
        <v>200000000</v>
      </c>
      <c r="O242" s="176">
        <v>0</v>
      </c>
      <c r="P242" s="176" t="e">
        <f>VLOOKUP(E242,#REF!,#REF!-2,FALSE)*1000000</f>
        <v>#REF!</v>
      </c>
      <c r="Q242" s="185" t="s">
        <v>25</v>
      </c>
      <c r="R242" s="177" t="s">
        <v>488</v>
      </c>
      <c r="S242" s="177"/>
      <c r="T242" s="178">
        <v>0</v>
      </c>
      <c r="U242" s="179">
        <f t="shared" si="5"/>
        <v>0</v>
      </c>
      <c r="V242" s="180" t="s">
        <v>26</v>
      </c>
      <c r="W242" s="181"/>
      <c r="X242" s="150"/>
      <c r="Y242" s="150"/>
      <c r="Z242" s="150"/>
      <c r="AA242" s="150"/>
    </row>
    <row r="243" spans="1:27" ht="64.5" customHeight="1">
      <c r="A243" s="169">
        <v>142</v>
      </c>
      <c r="B243" s="178" t="s">
        <v>287</v>
      </c>
      <c r="C243" s="169">
        <v>2311</v>
      </c>
      <c r="D243" s="183">
        <v>46000</v>
      </c>
      <c r="E243" s="172">
        <v>8022192</v>
      </c>
      <c r="F243" s="191">
        <v>1103000000</v>
      </c>
      <c r="G243" s="169" t="s">
        <v>24</v>
      </c>
      <c r="H243" s="174">
        <v>46288000</v>
      </c>
      <c r="I243" s="184">
        <v>0</v>
      </c>
      <c r="J243" s="184">
        <v>0</v>
      </c>
      <c r="K243" s="184">
        <v>46288000</v>
      </c>
      <c r="L243" s="176">
        <v>46288000</v>
      </c>
      <c r="M243" s="176">
        <v>0</v>
      </c>
      <c r="N243" s="176">
        <v>46288000</v>
      </c>
      <c r="O243" s="176">
        <v>0</v>
      </c>
      <c r="P243" s="176" t="e">
        <f>VLOOKUP(E243,#REF!,#REF!-2,FALSE)*1000000</f>
        <v>#REF!</v>
      </c>
      <c r="Q243" s="185" t="s">
        <v>25</v>
      </c>
      <c r="R243" s="177" t="s">
        <v>488</v>
      </c>
      <c r="S243" s="177"/>
      <c r="T243" s="178">
        <v>0</v>
      </c>
      <c r="U243" s="179">
        <f t="shared" si="5"/>
        <v>0</v>
      </c>
      <c r="V243" s="180" t="s">
        <v>26</v>
      </c>
      <c r="W243" s="181"/>
      <c r="X243" s="150"/>
      <c r="Y243" s="150"/>
      <c r="Z243" s="150"/>
      <c r="AA243" s="150"/>
    </row>
    <row r="244" spans="1:27" ht="64.5" customHeight="1">
      <c r="A244" s="169">
        <v>144</v>
      </c>
      <c r="B244" s="178" t="s">
        <v>288</v>
      </c>
      <c r="C244" s="169">
        <v>2311</v>
      </c>
      <c r="D244" s="183">
        <v>46000</v>
      </c>
      <c r="E244" s="172">
        <v>8023386</v>
      </c>
      <c r="F244" s="191">
        <v>2746065000</v>
      </c>
      <c r="G244" s="169" t="s">
        <v>24</v>
      </c>
      <c r="H244" s="174">
        <v>850000000</v>
      </c>
      <c r="I244" s="184">
        <v>0</v>
      </c>
      <c r="J244" s="184">
        <v>0</v>
      </c>
      <c r="K244" s="175">
        <v>850000000</v>
      </c>
      <c r="L244" s="176">
        <v>741123000</v>
      </c>
      <c r="M244" s="176">
        <v>0</v>
      </c>
      <c r="N244" s="176">
        <v>741123000</v>
      </c>
      <c r="O244" s="176">
        <v>108876999.99999996</v>
      </c>
      <c r="P244" s="176" t="e">
        <f>VLOOKUP(E244,#REF!,#REF!-2,FALSE)*1000000</f>
        <v>#REF!</v>
      </c>
      <c r="Q244" s="185" t="s">
        <v>25</v>
      </c>
      <c r="R244" s="177" t="s">
        <v>488</v>
      </c>
      <c r="S244" s="177" t="s">
        <v>245</v>
      </c>
      <c r="T244" s="186">
        <v>0</v>
      </c>
      <c r="U244" s="179">
        <f t="shared" si="5"/>
        <v>108876999.99999996</v>
      </c>
      <c r="V244" s="180" t="s">
        <v>26</v>
      </c>
      <c r="W244" s="181"/>
      <c r="X244" s="150"/>
      <c r="Y244" s="150"/>
      <c r="Z244" s="150"/>
      <c r="AA244" s="150"/>
    </row>
    <row r="245" spans="1:27" s="256" customFormat="1" ht="64.5" customHeight="1">
      <c r="A245" s="238">
        <v>145</v>
      </c>
      <c r="B245" s="247" t="s">
        <v>289</v>
      </c>
      <c r="C245" s="238">
        <v>2311</v>
      </c>
      <c r="D245" s="250">
        <v>46000</v>
      </c>
      <c r="E245" s="241">
        <v>8023784</v>
      </c>
      <c r="F245" s="254">
        <v>2345000000</v>
      </c>
      <c r="G245" s="238" t="s">
        <v>24</v>
      </c>
      <c r="H245" s="243">
        <v>200000000</v>
      </c>
      <c r="I245" s="251">
        <v>0</v>
      </c>
      <c r="J245" s="251">
        <v>0</v>
      </c>
      <c r="K245" s="251">
        <v>200000000</v>
      </c>
      <c r="L245" s="245">
        <v>199803000</v>
      </c>
      <c r="M245" s="245">
        <v>0</v>
      </c>
      <c r="N245" s="245">
        <v>199803000</v>
      </c>
      <c r="O245" s="245">
        <v>197000.00000000274</v>
      </c>
      <c r="P245" s="245" t="e">
        <f>VLOOKUP(E245,#REF!,#REF!-2,FALSE)*1000000</f>
        <v>#REF!</v>
      </c>
      <c r="Q245" s="252" t="s">
        <v>25</v>
      </c>
      <c r="R245" s="246" t="s">
        <v>488</v>
      </c>
      <c r="S245" s="246" t="s">
        <v>245</v>
      </c>
      <c r="T245" s="253">
        <v>0</v>
      </c>
      <c r="U245" s="248">
        <f t="shared" si="5"/>
        <v>197000.00000000274</v>
      </c>
      <c r="V245" s="249" t="s">
        <v>26</v>
      </c>
      <c r="W245" s="257"/>
      <c r="X245" s="237"/>
      <c r="Y245" s="237"/>
      <c r="Z245" s="237"/>
      <c r="AA245" s="237"/>
    </row>
    <row r="246" spans="1:27" ht="64.5" customHeight="1">
      <c r="A246" s="169">
        <v>146</v>
      </c>
      <c r="B246" s="178" t="s">
        <v>290</v>
      </c>
      <c r="C246" s="169">
        <v>2311</v>
      </c>
      <c r="D246" s="183">
        <v>46000</v>
      </c>
      <c r="E246" s="172">
        <v>8025331</v>
      </c>
      <c r="F246" s="191">
        <v>2969706000</v>
      </c>
      <c r="G246" s="169" t="s">
        <v>24</v>
      </c>
      <c r="H246" s="174">
        <v>778515000</v>
      </c>
      <c r="I246" s="184">
        <v>0</v>
      </c>
      <c r="J246" s="184">
        <v>0</v>
      </c>
      <c r="K246" s="184">
        <v>778515000</v>
      </c>
      <c r="L246" s="176">
        <v>778515000</v>
      </c>
      <c r="M246" s="176">
        <v>0</v>
      </c>
      <c r="N246" s="176">
        <v>778515000</v>
      </c>
      <c r="O246" s="176">
        <v>0</v>
      </c>
      <c r="P246" s="176" t="e">
        <f>VLOOKUP(E246,#REF!,#REF!-2,FALSE)*1000000</f>
        <v>#REF!</v>
      </c>
      <c r="Q246" s="185" t="s">
        <v>25</v>
      </c>
      <c r="R246" s="177" t="s">
        <v>488</v>
      </c>
      <c r="S246" s="177"/>
      <c r="T246" s="178">
        <v>0</v>
      </c>
      <c r="U246" s="179">
        <f t="shared" si="5"/>
        <v>0</v>
      </c>
      <c r="V246" s="180" t="s">
        <v>26</v>
      </c>
      <c r="W246" s="181"/>
      <c r="X246" s="150"/>
      <c r="Y246" s="150"/>
      <c r="Z246" s="150"/>
      <c r="AA246" s="150"/>
    </row>
    <row r="247" spans="1:27" ht="64.5" customHeight="1">
      <c r="A247" s="169">
        <v>153</v>
      </c>
      <c r="B247" s="178" t="s">
        <v>291</v>
      </c>
      <c r="C247" s="169">
        <v>2311</v>
      </c>
      <c r="D247" s="183">
        <v>46000</v>
      </c>
      <c r="E247" s="172">
        <v>8029105</v>
      </c>
      <c r="F247" s="191">
        <v>2459000000</v>
      </c>
      <c r="G247" s="169" t="s">
        <v>24</v>
      </c>
      <c r="H247" s="174">
        <v>83867000</v>
      </c>
      <c r="I247" s="184">
        <v>0</v>
      </c>
      <c r="J247" s="184">
        <v>0</v>
      </c>
      <c r="K247" s="184">
        <v>83867000</v>
      </c>
      <c r="L247" s="176">
        <v>78083000</v>
      </c>
      <c r="M247" s="176">
        <v>0</v>
      </c>
      <c r="N247" s="176">
        <v>78083000</v>
      </c>
      <c r="O247" s="176">
        <v>5784000.0000000056</v>
      </c>
      <c r="P247" s="176" t="e">
        <f>VLOOKUP(E247,#REF!,#REF!-2,FALSE)*1000000</f>
        <v>#REF!</v>
      </c>
      <c r="Q247" s="185" t="s">
        <v>25</v>
      </c>
      <c r="R247" s="177" t="s">
        <v>488</v>
      </c>
      <c r="S247" s="177" t="s">
        <v>245</v>
      </c>
      <c r="T247" s="186">
        <v>0</v>
      </c>
      <c r="U247" s="179">
        <f t="shared" si="5"/>
        <v>5784000.0000000056</v>
      </c>
      <c r="V247" s="180" t="s">
        <v>26</v>
      </c>
      <c r="W247" s="181"/>
      <c r="X247" s="150"/>
      <c r="Y247" s="150"/>
      <c r="Z247" s="150"/>
      <c r="AA247" s="150"/>
    </row>
    <row r="248" spans="1:27" s="256" customFormat="1" ht="64.5" customHeight="1">
      <c r="A248" s="238">
        <v>155</v>
      </c>
      <c r="B248" s="247" t="s">
        <v>292</v>
      </c>
      <c r="C248" s="238" t="s">
        <v>262</v>
      </c>
      <c r="D248" s="250">
        <v>46000</v>
      </c>
      <c r="E248" s="241">
        <v>8031135</v>
      </c>
      <c r="F248" s="254">
        <v>2046723000</v>
      </c>
      <c r="G248" s="238" t="s">
        <v>24</v>
      </c>
      <c r="H248" s="243">
        <v>1505000000</v>
      </c>
      <c r="I248" s="251">
        <v>0</v>
      </c>
      <c r="J248" s="251">
        <v>0</v>
      </c>
      <c r="K248" s="244">
        <v>1505000000</v>
      </c>
      <c r="L248" s="245">
        <v>1409610000</v>
      </c>
      <c r="M248" s="245">
        <v>0</v>
      </c>
      <c r="N248" s="245">
        <v>1409610000</v>
      </c>
      <c r="O248" s="245">
        <v>95390000.000000104</v>
      </c>
      <c r="P248" s="245" t="e">
        <f>VLOOKUP(E248,#REF!,#REF!-2,FALSE)*1000000</f>
        <v>#REF!</v>
      </c>
      <c r="Q248" s="252" t="s">
        <v>25</v>
      </c>
      <c r="R248" s="246" t="s">
        <v>488</v>
      </c>
      <c r="S248" s="246" t="s">
        <v>245</v>
      </c>
      <c r="T248" s="253">
        <v>0</v>
      </c>
      <c r="U248" s="248">
        <f t="shared" si="5"/>
        <v>95390000.000000104</v>
      </c>
      <c r="V248" s="249" t="s">
        <v>26</v>
      </c>
      <c r="W248" s="257"/>
      <c r="X248" s="237"/>
      <c r="Y248" s="237"/>
      <c r="Z248" s="237"/>
      <c r="AA248" s="237"/>
    </row>
    <row r="249" spans="1:27" ht="64.5" customHeight="1">
      <c r="A249" s="169">
        <v>159</v>
      </c>
      <c r="B249" s="178" t="s">
        <v>293</v>
      </c>
      <c r="C249" s="169" t="s">
        <v>262</v>
      </c>
      <c r="D249" s="183">
        <v>46000</v>
      </c>
      <c r="E249" s="172">
        <v>8033001</v>
      </c>
      <c r="F249" s="191">
        <v>3130956000</v>
      </c>
      <c r="G249" s="169" t="s">
        <v>24</v>
      </c>
      <c r="H249" s="174">
        <v>1229635000</v>
      </c>
      <c r="I249" s="184">
        <v>0</v>
      </c>
      <c r="J249" s="184">
        <v>0</v>
      </c>
      <c r="K249" s="184">
        <v>1229635000</v>
      </c>
      <c r="L249" s="176">
        <v>1029635000</v>
      </c>
      <c r="M249" s="176">
        <v>0</v>
      </c>
      <c r="N249" s="176">
        <v>1029635000</v>
      </c>
      <c r="O249" s="176">
        <v>200000000</v>
      </c>
      <c r="P249" s="176" t="e">
        <f>VLOOKUP(E249,#REF!,#REF!-2,FALSE)*1000000</f>
        <v>#REF!</v>
      </c>
      <c r="Q249" s="185" t="s">
        <v>25</v>
      </c>
      <c r="R249" s="177" t="s">
        <v>488</v>
      </c>
      <c r="S249" s="177" t="s">
        <v>245</v>
      </c>
      <c r="T249" s="186">
        <v>0</v>
      </c>
      <c r="U249" s="179">
        <f t="shared" si="5"/>
        <v>200000000</v>
      </c>
      <c r="V249" s="180" t="s">
        <v>26</v>
      </c>
      <c r="W249" s="181"/>
      <c r="X249" s="150"/>
      <c r="Y249" s="150"/>
      <c r="Z249" s="150"/>
      <c r="AA249" s="150"/>
    </row>
    <row r="250" spans="1:27" ht="64.5" customHeight="1">
      <c r="A250" s="169">
        <v>160</v>
      </c>
      <c r="B250" s="212" t="s">
        <v>294</v>
      </c>
      <c r="C250" s="213">
        <v>2311</v>
      </c>
      <c r="D250" s="214">
        <v>46000</v>
      </c>
      <c r="E250" s="215">
        <v>8034637</v>
      </c>
      <c r="F250" s="193">
        <v>14205726000</v>
      </c>
      <c r="G250" s="169" t="s">
        <v>24</v>
      </c>
      <c r="H250" s="174">
        <v>2680000000</v>
      </c>
      <c r="I250" s="216">
        <v>0</v>
      </c>
      <c r="J250" s="216">
        <v>0</v>
      </c>
      <c r="K250" s="217">
        <v>2680000000</v>
      </c>
      <c r="L250" s="176">
        <v>2680000000</v>
      </c>
      <c r="M250" s="176">
        <v>0</v>
      </c>
      <c r="N250" s="176">
        <v>2680000000</v>
      </c>
      <c r="O250" s="176">
        <v>0</v>
      </c>
      <c r="P250" s="176" t="e">
        <f>VLOOKUP(E250,#REF!,#REF!-2,FALSE)*1000000</f>
        <v>#REF!</v>
      </c>
      <c r="Q250" s="185" t="s">
        <v>25</v>
      </c>
      <c r="R250" s="177" t="s">
        <v>488</v>
      </c>
      <c r="S250" s="177"/>
      <c r="T250" s="178">
        <v>0</v>
      </c>
      <c r="U250" s="179">
        <f t="shared" si="5"/>
        <v>0</v>
      </c>
      <c r="V250" s="180" t="s">
        <v>26</v>
      </c>
      <c r="W250" s="181"/>
      <c r="X250" s="150"/>
      <c r="Y250" s="150"/>
      <c r="Z250" s="150"/>
      <c r="AA250" s="150"/>
    </row>
    <row r="251" spans="1:27" ht="64.5" customHeight="1">
      <c r="A251" s="169">
        <v>167</v>
      </c>
      <c r="B251" s="178" t="s">
        <v>295</v>
      </c>
      <c r="C251" s="213">
        <v>2311</v>
      </c>
      <c r="D251" s="183">
        <v>46000</v>
      </c>
      <c r="E251" s="172">
        <v>8037466</v>
      </c>
      <c r="F251" s="191">
        <v>6000000000</v>
      </c>
      <c r="G251" s="169" t="s">
        <v>24</v>
      </c>
      <c r="H251" s="174">
        <v>1266164000</v>
      </c>
      <c r="I251" s="184">
        <v>0</v>
      </c>
      <c r="J251" s="184">
        <v>0</v>
      </c>
      <c r="K251" s="184">
        <v>1266164000</v>
      </c>
      <c r="L251" s="176">
        <v>1266164000</v>
      </c>
      <c r="M251" s="176">
        <v>0</v>
      </c>
      <c r="N251" s="176">
        <v>1266164000</v>
      </c>
      <c r="O251" s="176">
        <v>0</v>
      </c>
      <c r="P251" s="176" t="e">
        <f>VLOOKUP(E251,#REF!,#REF!-2,FALSE)*1000000</f>
        <v>#REF!</v>
      </c>
      <c r="Q251" s="185" t="s">
        <v>25</v>
      </c>
      <c r="R251" s="177" t="s">
        <v>488</v>
      </c>
      <c r="S251" s="177"/>
      <c r="T251" s="178">
        <v>0</v>
      </c>
      <c r="U251" s="179">
        <f t="shared" si="5"/>
        <v>0</v>
      </c>
      <c r="V251" s="180" t="s">
        <v>26</v>
      </c>
      <c r="W251" s="181"/>
      <c r="X251" s="150"/>
      <c r="Y251" s="150"/>
      <c r="Z251" s="150"/>
      <c r="AA251" s="150"/>
    </row>
    <row r="252" spans="1:27" ht="64.5" customHeight="1">
      <c r="A252" s="169">
        <v>168</v>
      </c>
      <c r="B252" s="178" t="s">
        <v>296</v>
      </c>
      <c r="C252" s="213" t="s">
        <v>262</v>
      </c>
      <c r="D252" s="183">
        <v>46000</v>
      </c>
      <c r="E252" s="172">
        <v>8037812</v>
      </c>
      <c r="F252" s="191">
        <v>2224207000</v>
      </c>
      <c r="G252" s="169" t="s">
        <v>24</v>
      </c>
      <c r="H252" s="174">
        <v>615970000</v>
      </c>
      <c r="I252" s="184">
        <v>0</v>
      </c>
      <c r="J252" s="184">
        <v>0</v>
      </c>
      <c r="K252" s="184">
        <v>615970000</v>
      </c>
      <c r="L252" s="176">
        <v>607858000</v>
      </c>
      <c r="M252" s="176">
        <v>0</v>
      </c>
      <c r="N252" s="176">
        <v>607858000</v>
      </c>
      <c r="O252" s="176">
        <v>8112000.0000000801</v>
      </c>
      <c r="P252" s="176" t="e">
        <f>VLOOKUP(E252,#REF!,#REF!-2,FALSE)*1000000</f>
        <v>#REF!</v>
      </c>
      <c r="Q252" s="185" t="s">
        <v>25</v>
      </c>
      <c r="R252" s="177" t="s">
        <v>488</v>
      </c>
      <c r="S252" s="177" t="s">
        <v>245</v>
      </c>
      <c r="T252" s="186">
        <v>0</v>
      </c>
      <c r="U252" s="179">
        <f t="shared" si="5"/>
        <v>8112000.0000000801</v>
      </c>
      <c r="V252" s="180" t="s">
        <v>26</v>
      </c>
      <c r="W252" s="181"/>
      <c r="X252" s="150"/>
      <c r="Y252" s="150"/>
      <c r="Z252" s="150"/>
      <c r="AA252" s="150"/>
    </row>
    <row r="253" spans="1:27" ht="64.5" customHeight="1">
      <c r="A253" s="169">
        <v>169</v>
      </c>
      <c r="B253" s="178" t="s">
        <v>297</v>
      </c>
      <c r="C253" s="169">
        <v>2311</v>
      </c>
      <c r="D253" s="183">
        <v>46000</v>
      </c>
      <c r="E253" s="172">
        <v>8038106</v>
      </c>
      <c r="F253" s="191">
        <v>1706565000</v>
      </c>
      <c r="G253" s="169" t="s">
        <v>24</v>
      </c>
      <c r="H253" s="174">
        <v>208857000</v>
      </c>
      <c r="I253" s="184">
        <v>0</v>
      </c>
      <c r="J253" s="184">
        <v>0</v>
      </c>
      <c r="K253" s="184">
        <v>208857000</v>
      </c>
      <c r="L253" s="176">
        <v>208857000</v>
      </c>
      <c r="M253" s="176">
        <v>0</v>
      </c>
      <c r="N253" s="176">
        <v>208857000</v>
      </c>
      <c r="O253" s="176">
        <v>0</v>
      </c>
      <c r="P253" s="176" t="e">
        <f>VLOOKUP(E253,#REF!,#REF!-2,FALSE)*1000000</f>
        <v>#REF!</v>
      </c>
      <c r="Q253" s="185" t="s">
        <v>25</v>
      </c>
      <c r="R253" s="177" t="s">
        <v>488</v>
      </c>
      <c r="S253" s="177"/>
      <c r="T253" s="178">
        <v>0</v>
      </c>
      <c r="U253" s="179">
        <f t="shared" si="5"/>
        <v>0</v>
      </c>
      <c r="V253" s="180" t="s">
        <v>26</v>
      </c>
      <c r="W253" s="181"/>
      <c r="X253" s="150"/>
      <c r="Y253" s="150"/>
      <c r="Z253" s="150"/>
      <c r="AA253" s="150"/>
    </row>
    <row r="254" spans="1:27" ht="64.5" customHeight="1">
      <c r="A254" s="169">
        <v>171</v>
      </c>
      <c r="B254" s="170" t="s">
        <v>298</v>
      </c>
      <c r="C254" s="169">
        <v>917</v>
      </c>
      <c r="D254" s="171" t="s">
        <v>23</v>
      </c>
      <c r="E254" s="172">
        <v>8041353</v>
      </c>
      <c r="F254" s="191">
        <v>200000000000</v>
      </c>
      <c r="G254" s="169" t="s">
        <v>24</v>
      </c>
      <c r="H254" s="174">
        <v>80000000000</v>
      </c>
      <c r="I254" s="175">
        <v>0</v>
      </c>
      <c r="J254" s="175">
        <v>0</v>
      </c>
      <c r="K254" s="175">
        <v>80000000000</v>
      </c>
      <c r="L254" s="176">
        <v>80000000000</v>
      </c>
      <c r="M254" s="176">
        <v>0</v>
      </c>
      <c r="N254" s="176">
        <v>80000000000</v>
      </c>
      <c r="O254" s="176">
        <v>0</v>
      </c>
      <c r="P254" s="176" t="e">
        <f>VLOOKUP(E254,#REF!,#REF!-2,FALSE)*1000000</f>
        <v>#REF!</v>
      </c>
      <c r="Q254" s="172" t="s">
        <v>25</v>
      </c>
      <c r="R254" s="177" t="s">
        <v>488</v>
      </c>
      <c r="S254" s="177"/>
      <c r="T254" s="178">
        <v>0</v>
      </c>
      <c r="U254" s="179">
        <f t="shared" si="5"/>
        <v>0</v>
      </c>
      <c r="V254" s="180" t="s">
        <v>26</v>
      </c>
      <c r="W254" s="181"/>
      <c r="X254" s="150"/>
      <c r="Y254" s="150"/>
      <c r="Z254" s="150"/>
      <c r="AA254" s="150"/>
    </row>
    <row r="255" spans="1:27" ht="64.5" customHeight="1">
      <c r="A255" s="169">
        <v>172</v>
      </c>
      <c r="B255" s="178" t="s">
        <v>299</v>
      </c>
      <c r="C255" s="169">
        <v>2311</v>
      </c>
      <c r="D255" s="183">
        <v>46000</v>
      </c>
      <c r="E255" s="172">
        <v>8043907</v>
      </c>
      <c r="F255" s="191">
        <v>3207762000</v>
      </c>
      <c r="G255" s="169" t="s">
        <v>24</v>
      </c>
      <c r="H255" s="174">
        <v>466574000</v>
      </c>
      <c r="I255" s="184">
        <v>0</v>
      </c>
      <c r="J255" s="184">
        <v>0</v>
      </c>
      <c r="K255" s="184">
        <v>466574000</v>
      </c>
      <c r="L255" s="176">
        <v>464367000</v>
      </c>
      <c r="M255" s="176">
        <v>0</v>
      </c>
      <c r="N255" s="176">
        <v>464367000</v>
      </c>
      <c r="O255" s="176">
        <v>2206999.9999999935</v>
      </c>
      <c r="P255" s="176" t="e">
        <f>VLOOKUP(E255,#REF!,#REF!-2,FALSE)*1000000</f>
        <v>#REF!</v>
      </c>
      <c r="Q255" s="185" t="s">
        <v>25</v>
      </c>
      <c r="R255" s="177" t="s">
        <v>488</v>
      </c>
      <c r="S255" s="177" t="s">
        <v>245</v>
      </c>
      <c r="T255" s="186">
        <v>0</v>
      </c>
      <c r="U255" s="179">
        <f t="shared" si="5"/>
        <v>2206999.9999999935</v>
      </c>
      <c r="V255" s="180" t="s">
        <v>26</v>
      </c>
      <c r="W255" s="181"/>
      <c r="X255" s="150"/>
      <c r="Y255" s="150"/>
      <c r="Z255" s="150"/>
      <c r="AA255" s="150"/>
    </row>
    <row r="256" spans="1:27" ht="64.5" customHeight="1">
      <c r="A256" s="169">
        <v>173</v>
      </c>
      <c r="B256" s="178" t="s">
        <v>300</v>
      </c>
      <c r="C256" s="169" t="s">
        <v>262</v>
      </c>
      <c r="D256" s="183">
        <v>46000</v>
      </c>
      <c r="E256" s="172">
        <v>8043908</v>
      </c>
      <c r="F256" s="191">
        <v>2414000000</v>
      </c>
      <c r="G256" s="169" t="s">
        <v>24</v>
      </c>
      <c r="H256" s="174">
        <v>1091300000</v>
      </c>
      <c r="I256" s="184">
        <v>0</v>
      </c>
      <c r="J256" s="184">
        <v>0</v>
      </c>
      <c r="K256" s="184">
        <v>1091300000</v>
      </c>
      <c r="L256" s="176">
        <v>1076588000</v>
      </c>
      <c r="M256" s="176">
        <v>0</v>
      </c>
      <c r="N256" s="176">
        <v>1076588000</v>
      </c>
      <c r="O256" s="176">
        <v>14711999.999999989</v>
      </c>
      <c r="P256" s="176" t="e">
        <f>VLOOKUP(E256,#REF!,#REF!-2,FALSE)*1000000</f>
        <v>#REF!</v>
      </c>
      <c r="Q256" s="185" t="s">
        <v>25</v>
      </c>
      <c r="R256" s="177" t="s">
        <v>488</v>
      </c>
      <c r="S256" s="177" t="s">
        <v>245</v>
      </c>
      <c r="T256" s="186">
        <v>0</v>
      </c>
      <c r="U256" s="179">
        <f t="shared" si="5"/>
        <v>14711999.999999989</v>
      </c>
      <c r="V256" s="180" t="s">
        <v>26</v>
      </c>
      <c r="W256" s="181"/>
      <c r="X256" s="150"/>
      <c r="Y256" s="150"/>
      <c r="Z256" s="150"/>
      <c r="AA256" s="150"/>
    </row>
    <row r="257" spans="1:27" ht="64.5" customHeight="1">
      <c r="A257" s="169">
        <v>174</v>
      </c>
      <c r="B257" s="178" t="s">
        <v>301</v>
      </c>
      <c r="C257" s="169" t="s">
        <v>262</v>
      </c>
      <c r="D257" s="183">
        <v>46000</v>
      </c>
      <c r="E257" s="172">
        <v>8043909</v>
      </c>
      <c r="F257" s="191">
        <v>1970000000</v>
      </c>
      <c r="G257" s="169" t="s">
        <v>24</v>
      </c>
      <c r="H257" s="174">
        <v>718138000</v>
      </c>
      <c r="I257" s="184">
        <v>0</v>
      </c>
      <c r="J257" s="184">
        <v>0</v>
      </c>
      <c r="K257" s="184">
        <v>718138000</v>
      </c>
      <c r="L257" s="176">
        <v>718138000</v>
      </c>
      <c r="M257" s="176">
        <v>0</v>
      </c>
      <c r="N257" s="176">
        <v>718138000</v>
      </c>
      <c r="O257" s="176">
        <v>0</v>
      </c>
      <c r="P257" s="176" t="e">
        <f>VLOOKUP(E257,#REF!,#REF!-2,FALSE)*1000000</f>
        <v>#REF!</v>
      </c>
      <c r="Q257" s="185" t="s">
        <v>25</v>
      </c>
      <c r="R257" s="177" t="s">
        <v>488</v>
      </c>
      <c r="S257" s="177"/>
      <c r="T257" s="178">
        <v>0</v>
      </c>
      <c r="U257" s="179">
        <f t="shared" si="5"/>
        <v>0</v>
      </c>
      <c r="V257" s="180" t="s">
        <v>26</v>
      </c>
      <c r="W257" s="181"/>
      <c r="X257" s="150"/>
      <c r="Y257" s="150"/>
      <c r="Z257" s="150"/>
      <c r="AA257" s="150"/>
    </row>
    <row r="258" spans="1:27" ht="64.5" customHeight="1">
      <c r="A258" s="169">
        <v>175</v>
      </c>
      <c r="B258" s="178" t="s">
        <v>302</v>
      </c>
      <c r="C258" s="169">
        <v>2311</v>
      </c>
      <c r="D258" s="183">
        <v>46000</v>
      </c>
      <c r="E258" s="172">
        <v>8043910</v>
      </c>
      <c r="F258" s="191">
        <v>2396000000</v>
      </c>
      <c r="G258" s="169" t="s">
        <v>24</v>
      </c>
      <c r="H258" s="174">
        <v>256399999.99999997</v>
      </c>
      <c r="I258" s="184">
        <v>0</v>
      </c>
      <c r="J258" s="184">
        <v>0</v>
      </c>
      <c r="K258" s="175">
        <v>256399999.99999997</v>
      </c>
      <c r="L258" s="176">
        <v>247756000</v>
      </c>
      <c r="M258" s="176">
        <v>0</v>
      </c>
      <c r="N258" s="176">
        <v>247756000</v>
      </c>
      <c r="O258" s="176">
        <v>8643999.9999999776</v>
      </c>
      <c r="P258" s="176" t="e">
        <f>VLOOKUP(E258,#REF!,#REF!-2,FALSE)*1000000</f>
        <v>#REF!</v>
      </c>
      <c r="Q258" s="185" t="s">
        <v>25</v>
      </c>
      <c r="R258" s="177" t="s">
        <v>488</v>
      </c>
      <c r="S258" s="177" t="s">
        <v>245</v>
      </c>
      <c r="T258" s="186">
        <v>0</v>
      </c>
      <c r="U258" s="179">
        <f t="shared" si="5"/>
        <v>8643999.9999999776</v>
      </c>
      <c r="V258" s="180" t="s">
        <v>26</v>
      </c>
      <c r="W258" s="181"/>
      <c r="X258" s="150"/>
      <c r="Y258" s="150"/>
      <c r="Z258" s="150"/>
      <c r="AA258" s="150"/>
    </row>
    <row r="259" spans="1:27" ht="64.5" customHeight="1">
      <c r="A259" s="169">
        <v>176</v>
      </c>
      <c r="B259" s="178" t="s">
        <v>303</v>
      </c>
      <c r="C259" s="169" t="s">
        <v>262</v>
      </c>
      <c r="D259" s="183">
        <v>46000</v>
      </c>
      <c r="E259" s="172">
        <v>8043911</v>
      </c>
      <c r="F259" s="191">
        <v>4049000000</v>
      </c>
      <c r="G259" s="169" t="s">
        <v>24</v>
      </c>
      <c r="H259" s="174">
        <v>2089668999.9999998</v>
      </c>
      <c r="I259" s="184">
        <v>0</v>
      </c>
      <c r="J259" s="184">
        <v>0</v>
      </c>
      <c r="K259" s="184">
        <v>2089668999.9999998</v>
      </c>
      <c r="L259" s="176">
        <v>2087036999.9999998</v>
      </c>
      <c r="M259" s="176">
        <v>0</v>
      </c>
      <c r="N259" s="176">
        <v>2087036999.9999998</v>
      </c>
      <c r="O259" s="176">
        <v>2632000.0000000619</v>
      </c>
      <c r="P259" s="176" t="e">
        <f>VLOOKUP(E259,#REF!,#REF!-2,FALSE)*1000000</f>
        <v>#REF!</v>
      </c>
      <c r="Q259" s="185" t="s">
        <v>25</v>
      </c>
      <c r="R259" s="177" t="s">
        <v>488</v>
      </c>
      <c r="S259" s="177" t="s">
        <v>245</v>
      </c>
      <c r="T259" s="186">
        <v>0</v>
      </c>
      <c r="U259" s="179">
        <f t="shared" si="5"/>
        <v>2632000.0000000619</v>
      </c>
      <c r="V259" s="180" t="s">
        <v>26</v>
      </c>
      <c r="W259" s="181"/>
      <c r="X259" s="150"/>
      <c r="Y259" s="150"/>
      <c r="Z259" s="150"/>
      <c r="AA259" s="150"/>
    </row>
    <row r="260" spans="1:27" ht="64.5" customHeight="1">
      <c r="A260" s="169">
        <v>177</v>
      </c>
      <c r="B260" s="178" t="s">
        <v>304</v>
      </c>
      <c r="C260" s="169" t="s">
        <v>262</v>
      </c>
      <c r="D260" s="183">
        <v>46000</v>
      </c>
      <c r="E260" s="172">
        <v>8044187</v>
      </c>
      <c r="F260" s="191">
        <v>20000000000</v>
      </c>
      <c r="G260" s="169" t="s">
        <v>24</v>
      </c>
      <c r="H260" s="174">
        <v>8000000000</v>
      </c>
      <c r="I260" s="184">
        <v>0</v>
      </c>
      <c r="J260" s="184">
        <v>0</v>
      </c>
      <c r="K260" s="184">
        <v>8000000000</v>
      </c>
      <c r="L260" s="176">
        <v>8000000000</v>
      </c>
      <c r="M260" s="176">
        <v>0</v>
      </c>
      <c r="N260" s="176">
        <v>8000000000</v>
      </c>
      <c r="O260" s="176">
        <v>0</v>
      </c>
      <c r="P260" s="176" t="e">
        <f>VLOOKUP(E260,#REF!,#REF!-2,FALSE)*1000000</f>
        <v>#REF!</v>
      </c>
      <c r="Q260" s="185" t="s">
        <v>25</v>
      </c>
      <c r="R260" s="177" t="s">
        <v>488</v>
      </c>
      <c r="S260" s="177"/>
      <c r="T260" s="178">
        <v>0</v>
      </c>
      <c r="U260" s="179">
        <f t="shared" si="5"/>
        <v>0</v>
      </c>
      <c r="V260" s="180" t="s">
        <v>26</v>
      </c>
      <c r="W260" s="181"/>
      <c r="X260" s="150"/>
      <c r="Y260" s="150"/>
      <c r="Z260" s="150"/>
      <c r="AA260" s="150"/>
    </row>
    <row r="261" spans="1:27" ht="64.5" customHeight="1">
      <c r="A261" s="169">
        <v>178</v>
      </c>
      <c r="B261" s="178" t="s">
        <v>305</v>
      </c>
      <c r="C261" s="169">
        <v>2311</v>
      </c>
      <c r="D261" s="183">
        <v>46000</v>
      </c>
      <c r="E261" s="172">
        <v>8044188</v>
      </c>
      <c r="F261" s="191">
        <v>1400000000</v>
      </c>
      <c r="G261" s="169" t="s">
        <v>24</v>
      </c>
      <c r="H261" s="174">
        <v>717265000</v>
      </c>
      <c r="I261" s="184">
        <v>0</v>
      </c>
      <c r="J261" s="184">
        <v>0</v>
      </c>
      <c r="K261" s="175">
        <v>717265000</v>
      </c>
      <c r="L261" s="176">
        <v>717265000</v>
      </c>
      <c r="M261" s="176">
        <v>0</v>
      </c>
      <c r="N261" s="176">
        <v>717265000</v>
      </c>
      <c r="O261" s="176">
        <v>0</v>
      </c>
      <c r="P261" s="176" t="e">
        <f>VLOOKUP(E261,#REF!,#REF!-2,FALSE)*1000000</f>
        <v>#REF!</v>
      </c>
      <c r="Q261" s="185" t="s">
        <v>25</v>
      </c>
      <c r="R261" s="177" t="s">
        <v>488</v>
      </c>
      <c r="S261" s="177"/>
      <c r="T261" s="178">
        <v>0</v>
      </c>
      <c r="U261" s="179">
        <f t="shared" si="5"/>
        <v>0</v>
      </c>
      <c r="V261" s="180" t="s">
        <v>26</v>
      </c>
      <c r="W261" s="181"/>
      <c r="X261" s="150"/>
      <c r="Y261" s="150"/>
      <c r="Z261" s="150"/>
      <c r="AA261" s="150"/>
    </row>
    <row r="262" spans="1:27" ht="64.5" customHeight="1">
      <c r="A262" s="169">
        <v>179</v>
      </c>
      <c r="B262" s="178" t="s">
        <v>306</v>
      </c>
      <c r="C262" s="169" t="s">
        <v>262</v>
      </c>
      <c r="D262" s="183">
        <v>46000</v>
      </c>
      <c r="E262" s="172">
        <v>8044189</v>
      </c>
      <c r="F262" s="191">
        <v>3342753000</v>
      </c>
      <c r="G262" s="169" t="s">
        <v>24</v>
      </c>
      <c r="H262" s="174">
        <v>1842463000</v>
      </c>
      <c r="I262" s="184">
        <v>0</v>
      </c>
      <c r="J262" s="184">
        <v>0</v>
      </c>
      <c r="K262" s="184">
        <v>1842463000</v>
      </c>
      <c r="L262" s="176">
        <v>1842463000</v>
      </c>
      <c r="M262" s="176">
        <v>0</v>
      </c>
      <c r="N262" s="176">
        <v>1842463000</v>
      </c>
      <c r="O262" s="176">
        <v>0</v>
      </c>
      <c r="P262" s="176" t="e">
        <f>VLOOKUP(E262,#REF!,#REF!-2,FALSE)*1000000</f>
        <v>#REF!</v>
      </c>
      <c r="Q262" s="185" t="s">
        <v>25</v>
      </c>
      <c r="R262" s="177" t="s">
        <v>488</v>
      </c>
      <c r="S262" s="177"/>
      <c r="T262" s="178">
        <v>0</v>
      </c>
      <c r="U262" s="179">
        <f t="shared" si="5"/>
        <v>0</v>
      </c>
      <c r="V262" s="180" t="s">
        <v>26</v>
      </c>
      <c r="W262" s="181"/>
      <c r="X262" s="150"/>
      <c r="Y262" s="150"/>
      <c r="Z262" s="150"/>
      <c r="AA262" s="150"/>
    </row>
    <row r="263" spans="1:27" ht="64.5" customHeight="1">
      <c r="A263" s="169">
        <v>180</v>
      </c>
      <c r="B263" s="178" t="s">
        <v>307</v>
      </c>
      <c r="C263" s="169" t="s">
        <v>262</v>
      </c>
      <c r="D263" s="183">
        <v>46000</v>
      </c>
      <c r="E263" s="172">
        <v>8044190</v>
      </c>
      <c r="F263" s="193">
        <v>2400819000</v>
      </c>
      <c r="G263" s="169" t="s">
        <v>24</v>
      </c>
      <c r="H263" s="174">
        <v>1458452000</v>
      </c>
      <c r="I263" s="184">
        <v>0</v>
      </c>
      <c r="J263" s="184">
        <v>0</v>
      </c>
      <c r="K263" s="184">
        <v>1458452000</v>
      </c>
      <c r="L263" s="176">
        <v>1458452000</v>
      </c>
      <c r="M263" s="176">
        <v>0</v>
      </c>
      <c r="N263" s="176">
        <v>1458452000</v>
      </c>
      <c r="O263" s="176">
        <v>0</v>
      </c>
      <c r="P263" s="176" t="e">
        <f>VLOOKUP(E263,#REF!,#REF!-2,FALSE)*1000000</f>
        <v>#REF!</v>
      </c>
      <c r="Q263" s="185" t="s">
        <v>25</v>
      </c>
      <c r="R263" s="177" t="s">
        <v>488</v>
      </c>
      <c r="S263" s="177"/>
      <c r="T263" s="178">
        <v>0</v>
      </c>
      <c r="U263" s="179">
        <f t="shared" si="5"/>
        <v>0</v>
      </c>
      <c r="V263" s="180" t="s">
        <v>26</v>
      </c>
      <c r="W263" s="181"/>
      <c r="X263" s="150"/>
      <c r="Y263" s="150"/>
      <c r="Z263" s="150"/>
      <c r="AA263" s="150"/>
    </row>
    <row r="264" spans="1:27" ht="64.5" customHeight="1">
      <c r="A264" s="169">
        <v>181</v>
      </c>
      <c r="B264" s="178" t="s">
        <v>308</v>
      </c>
      <c r="C264" s="169">
        <v>2311</v>
      </c>
      <c r="D264" s="183">
        <v>46000</v>
      </c>
      <c r="E264" s="172">
        <v>8044191</v>
      </c>
      <c r="F264" s="191">
        <v>2789000000</v>
      </c>
      <c r="G264" s="169" t="s">
        <v>24</v>
      </c>
      <c r="H264" s="174">
        <v>1164557000</v>
      </c>
      <c r="I264" s="184">
        <v>0</v>
      </c>
      <c r="J264" s="184">
        <v>0</v>
      </c>
      <c r="K264" s="184">
        <v>1164557000</v>
      </c>
      <c r="L264" s="176">
        <v>1162629000</v>
      </c>
      <c r="M264" s="176">
        <v>0</v>
      </c>
      <c r="N264" s="176">
        <v>1162629000</v>
      </c>
      <c r="O264" s="176">
        <v>1928000.0000001111</v>
      </c>
      <c r="P264" s="176" t="e">
        <f>VLOOKUP(E264,#REF!,#REF!-2,FALSE)*1000000</f>
        <v>#REF!</v>
      </c>
      <c r="Q264" s="185" t="s">
        <v>25</v>
      </c>
      <c r="R264" s="177" t="s">
        <v>488</v>
      </c>
      <c r="S264" s="177" t="s">
        <v>245</v>
      </c>
      <c r="T264" s="186">
        <v>0</v>
      </c>
      <c r="U264" s="179">
        <f t="shared" si="5"/>
        <v>1928000.0000001111</v>
      </c>
      <c r="V264" s="180" t="s">
        <v>26</v>
      </c>
      <c r="W264" s="181"/>
      <c r="X264" s="150"/>
      <c r="Y264" s="150"/>
      <c r="Z264" s="150"/>
      <c r="AA264" s="150"/>
    </row>
    <row r="265" spans="1:27" ht="64.5" customHeight="1">
      <c r="A265" s="169">
        <v>183</v>
      </c>
      <c r="B265" s="201" t="s">
        <v>309</v>
      </c>
      <c r="C265" s="169">
        <v>3068</v>
      </c>
      <c r="D265" s="183">
        <v>45881</v>
      </c>
      <c r="E265" s="172">
        <v>8048032</v>
      </c>
      <c r="F265" s="191">
        <v>7787000000</v>
      </c>
      <c r="G265" s="169" t="s">
        <v>24</v>
      </c>
      <c r="H265" s="174">
        <v>256440000</v>
      </c>
      <c r="I265" s="184">
        <v>0</v>
      </c>
      <c r="J265" s="184">
        <v>0</v>
      </c>
      <c r="K265" s="184">
        <v>256440000</v>
      </c>
      <c r="L265" s="176">
        <v>223192000</v>
      </c>
      <c r="M265" s="176">
        <v>0</v>
      </c>
      <c r="N265" s="176">
        <v>223192000</v>
      </c>
      <c r="O265" s="176">
        <v>33247999.999999989</v>
      </c>
      <c r="P265" s="176" t="e">
        <f>VLOOKUP(E265,#REF!,#REF!-2,FALSE)*1000000</f>
        <v>#REF!</v>
      </c>
      <c r="Q265" s="185" t="s">
        <v>25</v>
      </c>
      <c r="R265" s="177" t="s">
        <v>488</v>
      </c>
      <c r="S265" s="177" t="s">
        <v>245</v>
      </c>
      <c r="T265" s="186">
        <v>0</v>
      </c>
      <c r="U265" s="179">
        <f t="shared" si="5"/>
        <v>33247999.999999989</v>
      </c>
      <c r="V265" s="180" t="s">
        <v>251</v>
      </c>
      <c r="W265" s="181"/>
      <c r="X265" s="150"/>
      <c r="Y265" s="150"/>
      <c r="Z265" s="150"/>
      <c r="AA265" s="150"/>
    </row>
    <row r="266" spans="1:27" ht="64.5" customHeight="1">
      <c r="A266" s="169">
        <v>185</v>
      </c>
      <c r="B266" s="201" t="s">
        <v>310</v>
      </c>
      <c r="C266" s="169">
        <v>3068</v>
      </c>
      <c r="D266" s="183">
        <v>45881</v>
      </c>
      <c r="E266" s="172">
        <v>8053448</v>
      </c>
      <c r="F266" s="191">
        <v>14500000000</v>
      </c>
      <c r="G266" s="169" t="s">
        <v>24</v>
      </c>
      <c r="H266" s="174">
        <v>3200000000</v>
      </c>
      <c r="I266" s="184">
        <v>0</v>
      </c>
      <c r="J266" s="184">
        <v>0</v>
      </c>
      <c r="K266" s="184">
        <v>3200000000</v>
      </c>
      <c r="L266" s="176">
        <v>3061195000</v>
      </c>
      <c r="M266" s="176">
        <v>0</v>
      </c>
      <c r="N266" s="176">
        <v>3061195000</v>
      </c>
      <c r="O266" s="176">
        <v>138804999.99999985</v>
      </c>
      <c r="P266" s="176" t="e">
        <f>VLOOKUP(E266,#REF!,#REF!-2,FALSE)*1000000</f>
        <v>#REF!</v>
      </c>
      <c r="Q266" s="185" t="s">
        <v>25</v>
      </c>
      <c r="R266" s="177" t="s">
        <v>488</v>
      </c>
      <c r="S266" s="177" t="s">
        <v>245</v>
      </c>
      <c r="T266" s="186">
        <v>0</v>
      </c>
      <c r="U266" s="179">
        <f t="shared" si="5"/>
        <v>138804999.99999985</v>
      </c>
      <c r="V266" s="180" t="s">
        <v>251</v>
      </c>
      <c r="W266" s="181"/>
      <c r="X266" s="150"/>
      <c r="Y266" s="150"/>
      <c r="Z266" s="150"/>
      <c r="AA266" s="150"/>
    </row>
    <row r="267" spans="1:27" ht="64.5" customHeight="1">
      <c r="A267" s="169">
        <v>186</v>
      </c>
      <c r="B267" s="178" t="s">
        <v>311</v>
      </c>
      <c r="C267" s="169" t="s">
        <v>262</v>
      </c>
      <c r="D267" s="183">
        <v>46000</v>
      </c>
      <c r="E267" s="172">
        <v>8054603</v>
      </c>
      <c r="F267" s="191">
        <v>11925604000</v>
      </c>
      <c r="G267" s="169" t="s">
        <v>24</v>
      </c>
      <c r="H267" s="174">
        <v>2526433000</v>
      </c>
      <c r="I267" s="184">
        <v>0</v>
      </c>
      <c r="J267" s="184">
        <v>0</v>
      </c>
      <c r="K267" s="184">
        <v>2526433000</v>
      </c>
      <c r="L267" s="176">
        <v>2526433000</v>
      </c>
      <c r="M267" s="176">
        <v>0</v>
      </c>
      <c r="N267" s="176">
        <v>2526433000</v>
      </c>
      <c r="O267" s="176">
        <v>0</v>
      </c>
      <c r="P267" s="176" t="e">
        <f>VLOOKUP(E267,#REF!,#REF!-2,FALSE)*1000000</f>
        <v>#REF!</v>
      </c>
      <c r="Q267" s="185" t="s">
        <v>25</v>
      </c>
      <c r="R267" s="177" t="s">
        <v>488</v>
      </c>
      <c r="S267" s="177"/>
      <c r="T267" s="178">
        <v>0</v>
      </c>
      <c r="U267" s="179">
        <f t="shared" ref="U267:U330" si="6">+O267-T267</f>
        <v>0</v>
      </c>
      <c r="V267" s="180" t="s">
        <v>26</v>
      </c>
      <c r="W267" s="181"/>
      <c r="X267" s="150"/>
      <c r="Y267" s="150"/>
      <c r="Z267" s="150"/>
      <c r="AA267" s="150"/>
    </row>
    <row r="268" spans="1:27" ht="64.5" customHeight="1">
      <c r="A268" s="169">
        <v>187</v>
      </c>
      <c r="B268" s="178" t="s">
        <v>312</v>
      </c>
      <c r="C268" s="169">
        <v>2311</v>
      </c>
      <c r="D268" s="183">
        <v>46000</v>
      </c>
      <c r="E268" s="172">
        <v>8054610</v>
      </c>
      <c r="F268" s="191">
        <v>14096000000</v>
      </c>
      <c r="G268" s="169" t="s">
        <v>24</v>
      </c>
      <c r="H268" s="174">
        <v>4000000000</v>
      </c>
      <c r="I268" s="184">
        <v>0</v>
      </c>
      <c r="J268" s="184">
        <v>0</v>
      </c>
      <c r="K268" s="184">
        <v>4000000000</v>
      </c>
      <c r="L268" s="176">
        <v>4000000000</v>
      </c>
      <c r="M268" s="176">
        <v>0</v>
      </c>
      <c r="N268" s="176">
        <v>4000000000</v>
      </c>
      <c r="O268" s="176">
        <v>0</v>
      </c>
      <c r="P268" s="176" t="e">
        <f>VLOOKUP(E268,#REF!,#REF!-2,FALSE)*1000000</f>
        <v>#REF!</v>
      </c>
      <c r="Q268" s="185" t="s">
        <v>25</v>
      </c>
      <c r="R268" s="177" t="s">
        <v>488</v>
      </c>
      <c r="S268" s="177"/>
      <c r="T268" s="178">
        <v>0</v>
      </c>
      <c r="U268" s="179">
        <f t="shared" si="6"/>
        <v>0</v>
      </c>
      <c r="V268" s="180" t="s">
        <v>26</v>
      </c>
      <c r="W268" s="181"/>
      <c r="X268" s="150"/>
      <c r="Y268" s="150"/>
      <c r="Z268" s="150"/>
      <c r="AA268" s="150"/>
    </row>
    <row r="269" spans="1:27" ht="64.5" customHeight="1">
      <c r="A269" s="169">
        <v>192</v>
      </c>
      <c r="B269" s="178" t="s">
        <v>313</v>
      </c>
      <c r="C269" s="169">
        <v>2853</v>
      </c>
      <c r="D269" s="183" t="s">
        <v>74</v>
      </c>
      <c r="E269" s="172">
        <v>8056720</v>
      </c>
      <c r="F269" s="191">
        <v>1200000000</v>
      </c>
      <c r="G269" s="169" t="s">
        <v>24</v>
      </c>
      <c r="H269" s="174">
        <v>540000000</v>
      </c>
      <c r="I269" s="184">
        <v>0</v>
      </c>
      <c r="J269" s="184">
        <v>0</v>
      </c>
      <c r="K269" s="175">
        <v>540000000</v>
      </c>
      <c r="L269" s="176">
        <v>534799000</v>
      </c>
      <c r="M269" s="176">
        <v>0</v>
      </c>
      <c r="N269" s="176">
        <v>534799000</v>
      </c>
      <c r="O269" s="176">
        <v>5201000.0000000214</v>
      </c>
      <c r="P269" s="176" t="e">
        <f>VLOOKUP(E269,#REF!,#REF!-2,FALSE)*1000000</f>
        <v>#REF!</v>
      </c>
      <c r="Q269" s="185" t="s">
        <v>25</v>
      </c>
      <c r="R269" s="177" t="s">
        <v>488</v>
      </c>
      <c r="S269" s="177" t="s">
        <v>245</v>
      </c>
      <c r="T269" s="186">
        <v>0</v>
      </c>
      <c r="U269" s="179">
        <f t="shared" si="6"/>
        <v>5201000.0000000214</v>
      </c>
      <c r="V269" s="180" t="s">
        <v>26</v>
      </c>
      <c r="W269" s="181"/>
      <c r="X269" s="150"/>
      <c r="Y269" s="150"/>
      <c r="Z269" s="150"/>
      <c r="AA269" s="150"/>
    </row>
    <row r="270" spans="1:27" ht="64.5" customHeight="1">
      <c r="A270" s="169">
        <v>193</v>
      </c>
      <c r="B270" s="178" t="s">
        <v>314</v>
      </c>
      <c r="C270" s="169">
        <v>2311</v>
      </c>
      <c r="D270" s="183">
        <v>46000</v>
      </c>
      <c r="E270" s="172">
        <v>8056729</v>
      </c>
      <c r="F270" s="191">
        <v>11000000000</v>
      </c>
      <c r="G270" s="169" t="s">
        <v>24</v>
      </c>
      <c r="H270" s="174">
        <v>5260000000</v>
      </c>
      <c r="I270" s="184">
        <v>0</v>
      </c>
      <c r="J270" s="184">
        <v>0</v>
      </c>
      <c r="K270" s="175">
        <v>5260000000</v>
      </c>
      <c r="L270" s="176">
        <v>5260000000</v>
      </c>
      <c r="M270" s="176">
        <v>0</v>
      </c>
      <c r="N270" s="176">
        <v>5260000000</v>
      </c>
      <c r="O270" s="176">
        <v>0</v>
      </c>
      <c r="P270" s="176" t="e">
        <f>VLOOKUP(E270,#REF!,#REF!-2,FALSE)*1000000</f>
        <v>#REF!</v>
      </c>
      <c r="Q270" s="185" t="s">
        <v>25</v>
      </c>
      <c r="R270" s="177" t="s">
        <v>488</v>
      </c>
      <c r="S270" s="177"/>
      <c r="T270" s="178">
        <v>0</v>
      </c>
      <c r="U270" s="179">
        <f t="shared" si="6"/>
        <v>0</v>
      </c>
      <c r="V270" s="180" t="s">
        <v>26</v>
      </c>
      <c r="W270" s="181"/>
      <c r="X270" s="150"/>
      <c r="Y270" s="150"/>
      <c r="Z270" s="150"/>
      <c r="AA270" s="150"/>
    </row>
    <row r="271" spans="1:27" ht="64.5" customHeight="1">
      <c r="A271" s="169">
        <v>194</v>
      </c>
      <c r="B271" s="178" t="s">
        <v>315</v>
      </c>
      <c r="C271" s="169" t="s">
        <v>262</v>
      </c>
      <c r="D271" s="183">
        <v>46000</v>
      </c>
      <c r="E271" s="172">
        <v>8056730</v>
      </c>
      <c r="F271" s="191">
        <v>14784260000</v>
      </c>
      <c r="G271" s="169" t="s">
        <v>24</v>
      </c>
      <c r="H271" s="174">
        <v>5973784000</v>
      </c>
      <c r="I271" s="184">
        <v>0</v>
      </c>
      <c r="J271" s="184">
        <v>0</v>
      </c>
      <c r="K271" s="175">
        <v>5973784000</v>
      </c>
      <c r="L271" s="176">
        <v>5751147000</v>
      </c>
      <c r="M271" s="176">
        <v>0</v>
      </c>
      <c r="N271" s="176">
        <v>5751147000</v>
      </c>
      <c r="O271" s="176">
        <v>222636999.9999997</v>
      </c>
      <c r="P271" s="176" t="e">
        <f>VLOOKUP(E271,#REF!,#REF!-2,FALSE)*1000000</f>
        <v>#REF!</v>
      </c>
      <c r="Q271" s="185" t="s">
        <v>25</v>
      </c>
      <c r="R271" s="177" t="s">
        <v>488</v>
      </c>
      <c r="S271" s="177" t="s">
        <v>245</v>
      </c>
      <c r="T271" s="186">
        <v>0</v>
      </c>
      <c r="U271" s="179">
        <f t="shared" si="6"/>
        <v>222636999.9999997</v>
      </c>
      <c r="V271" s="180" t="s">
        <v>26</v>
      </c>
      <c r="W271" s="181"/>
      <c r="X271" s="150"/>
      <c r="Y271" s="150"/>
      <c r="Z271" s="150"/>
      <c r="AA271" s="150"/>
    </row>
    <row r="272" spans="1:27" ht="64.5" customHeight="1">
      <c r="A272" s="169">
        <v>195</v>
      </c>
      <c r="B272" s="178" t="s">
        <v>316</v>
      </c>
      <c r="C272" s="169">
        <v>2311</v>
      </c>
      <c r="D272" s="183">
        <v>46000</v>
      </c>
      <c r="E272" s="172">
        <v>8059062</v>
      </c>
      <c r="F272" s="191">
        <v>831273000</v>
      </c>
      <c r="G272" s="169" t="s">
        <v>24</v>
      </c>
      <c r="H272" s="174">
        <v>300000000</v>
      </c>
      <c r="I272" s="184">
        <v>0</v>
      </c>
      <c r="J272" s="184">
        <v>0</v>
      </c>
      <c r="K272" s="184">
        <v>300000000</v>
      </c>
      <c r="L272" s="176">
        <v>300000000</v>
      </c>
      <c r="M272" s="176">
        <v>0</v>
      </c>
      <c r="N272" s="176">
        <v>300000000</v>
      </c>
      <c r="O272" s="176">
        <v>0</v>
      </c>
      <c r="P272" s="176" t="e">
        <f>VLOOKUP(E272,#REF!,#REF!-2,FALSE)*1000000</f>
        <v>#REF!</v>
      </c>
      <c r="Q272" s="185" t="s">
        <v>25</v>
      </c>
      <c r="R272" s="177" t="s">
        <v>488</v>
      </c>
      <c r="S272" s="177"/>
      <c r="T272" s="178">
        <v>0</v>
      </c>
      <c r="U272" s="179">
        <f t="shared" si="6"/>
        <v>0</v>
      </c>
      <c r="V272" s="180" t="s">
        <v>26</v>
      </c>
      <c r="W272" s="181"/>
      <c r="X272" s="150"/>
      <c r="Y272" s="150"/>
      <c r="Z272" s="150"/>
      <c r="AA272" s="150"/>
    </row>
    <row r="273" spans="1:27" ht="64.5" customHeight="1">
      <c r="A273" s="169">
        <v>196</v>
      </c>
      <c r="B273" s="178" t="s">
        <v>317</v>
      </c>
      <c r="C273" s="169">
        <v>2311</v>
      </c>
      <c r="D273" s="183">
        <v>46000</v>
      </c>
      <c r="E273" s="172">
        <v>8059063</v>
      </c>
      <c r="F273" s="191">
        <v>1128808000</v>
      </c>
      <c r="G273" s="169" t="s">
        <v>24</v>
      </c>
      <c r="H273" s="174">
        <v>515726000.00000012</v>
      </c>
      <c r="I273" s="184">
        <v>0</v>
      </c>
      <c r="J273" s="184">
        <v>0</v>
      </c>
      <c r="K273" s="175">
        <v>515726000.00000012</v>
      </c>
      <c r="L273" s="176">
        <v>365726000</v>
      </c>
      <c r="M273" s="176">
        <v>0</v>
      </c>
      <c r="N273" s="176">
        <v>365726000</v>
      </c>
      <c r="O273" s="176">
        <v>150000000.00000012</v>
      </c>
      <c r="P273" s="176" t="e">
        <f>VLOOKUP(E273,#REF!,#REF!-2,FALSE)*1000000</f>
        <v>#REF!</v>
      </c>
      <c r="Q273" s="185" t="s">
        <v>25</v>
      </c>
      <c r="R273" s="177" t="s">
        <v>488</v>
      </c>
      <c r="S273" s="177" t="s">
        <v>245</v>
      </c>
      <c r="T273" s="186">
        <v>0</v>
      </c>
      <c r="U273" s="179">
        <f t="shared" si="6"/>
        <v>150000000.00000012</v>
      </c>
      <c r="V273" s="180" t="s">
        <v>26</v>
      </c>
      <c r="W273" s="181"/>
      <c r="X273" s="150"/>
      <c r="Y273" s="150"/>
      <c r="Z273" s="150"/>
      <c r="AA273" s="150"/>
    </row>
    <row r="274" spans="1:27" ht="64.5" customHeight="1">
      <c r="A274" s="169">
        <v>197</v>
      </c>
      <c r="B274" s="178" t="s">
        <v>318</v>
      </c>
      <c r="C274" s="169">
        <v>2311</v>
      </c>
      <c r="D274" s="183">
        <v>46000</v>
      </c>
      <c r="E274" s="172">
        <v>8059064</v>
      </c>
      <c r="F274" s="191">
        <v>929923000</v>
      </c>
      <c r="G274" s="169" t="s">
        <v>24</v>
      </c>
      <c r="H274" s="174">
        <v>250000000</v>
      </c>
      <c r="I274" s="184">
        <v>0</v>
      </c>
      <c r="J274" s="184">
        <v>0</v>
      </c>
      <c r="K274" s="184">
        <v>250000000</v>
      </c>
      <c r="L274" s="176">
        <v>216891000</v>
      </c>
      <c r="M274" s="176">
        <v>0</v>
      </c>
      <c r="N274" s="176">
        <v>216891000</v>
      </c>
      <c r="O274" s="176">
        <v>33109000.000000007</v>
      </c>
      <c r="P274" s="176" t="e">
        <f>VLOOKUP(E274,#REF!,#REF!-2,FALSE)*1000000</f>
        <v>#REF!</v>
      </c>
      <c r="Q274" s="185" t="s">
        <v>25</v>
      </c>
      <c r="R274" s="177" t="s">
        <v>488</v>
      </c>
      <c r="S274" s="177" t="s">
        <v>245</v>
      </c>
      <c r="T274" s="186">
        <v>0</v>
      </c>
      <c r="U274" s="179">
        <f t="shared" si="6"/>
        <v>33109000.000000007</v>
      </c>
      <c r="V274" s="180" t="s">
        <v>26</v>
      </c>
      <c r="W274" s="181"/>
      <c r="X274" s="150"/>
      <c r="Y274" s="150"/>
      <c r="Z274" s="150"/>
      <c r="AA274" s="150"/>
    </row>
    <row r="275" spans="1:27" ht="64.5" customHeight="1">
      <c r="A275" s="169">
        <v>198</v>
      </c>
      <c r="B275" s="178" t="s">
        <v>319</v>
      </c>
      <c r="C275" s="169">
        <v>2311</v>
      </c>
      <c r="D275" s="183">
        <v>46000</v>
      </c>
      <c r="E275" s="172">
        <v>8059065</v>
      </c>
      <c r="F275" s="191">
        <v>1036755000.0000001</v>
      </c>
      <c r="G275" s="169" t="s">
        <v>24</v>
      </c>
      <c r="H275" s="174">
        <v>260000000</v>
      </c>
      <c r="I275" s="184">
        <v>0</v>
      </c>
      <c r="J275" s="184">
        <v>0</v>
      </c>
      <c r="K275" s="175">
        <v>260000000</v>
      </c>
      <c r="L275" s="176">
        <v>258718000.00000003</v>
      </c>
      <c r="M275" s="176">
        <v>0</v>
      </c>
      <c r="N275" s="176">
        <v>258718000.00000003</v>
      </c>
      <c r="O275" s="176">
        <v>1281999.9999999823</v>
      </c>
      <c r="P275" s="176" t="e">
        <f>VLOOKUP(E275,#REF!,#REF!-2,FALSE)*1000000</f>
        <v>#REF!</v>
      </c>
      <c r="Q275" s="185" t="s">
        <v>25</v>
      </c>
      <c r="R275" s="177" t="s">
        <v>488</v>
      </c>
      <c r="S275" s="177" t="s">
        <v>245</v>
      </c>
      <c r="T275" s="186">
        <v>0</v>
      </c>
      <c r="U275" s="179">
        <f t="shared" si="6"/>
        <v>1281999.9999999823</v>
      </c>
      <c r="V275" s="180" t="s">
        <v>26</v>
      </c>
      <c r="W275" s="181"/>
      <c r="X275" s="150"/>
      <c r="Y275" s="150"/>
      <c r="Z275" s="150"/>
      <c r="AA275" s="150"/>
    </row>
    <row r="276" spans="1:27" ht="64.5" customHeight="1">
      <c r="A276" s="169">
        <v>199</v>
      </c>
      <c r="B276" s="178" t="s">
        <v>320</v>
      </c>
      <c r="C276" s="169">
        <v>2311</v>
      </c>
      <c r="D276" s="183">
        <v>46000</v>
      </c>
      <c r="E276" s="172">
        <v>8059066</v>
      </c>
      <c r="F276" s="191">
        <v>1161901000</v>
      </c>
      <c r="G276" s="169" t="s">
        <v>24</v>
      </c>
      <c r="H276" s="174">
        <v>307017000</v>
      </c>
      <c r="I276" s="184">
        <v>0</v>
      </c>
      <c r="J276" s="184">
        <v>0</v>
      </c>
      <c r="K276" s="175">
        <v>307017000</v>
      </c>
      <c r="L276" s="176">
        <v>307017000</v>
      </c>
      <c r="M276" s="176">
        <v>0</v>
      </c>
      <c r="N276" s="176">
        <v>307017000</v>
      </c>
      <c r="O276" s="176">
        <v>0</v>
      </c>
      <c r="P276" s="176" t="e">
        <f>VLOOKUP(E276,#REF!,#REF!-2,FALSE)*1000000</f>
        <v>#REF!</v>
      </c>
      <c r="Q276" s="185" t="s">
        <v>25</v>
      </c>
      <c r="R276" s="177" t="s">
        <v>488</v>
      </c>
      <c r="S276" s="177"/>
      <c r="T276" s="178">
        <v>0</v>
      </c>
      <c r="U276" s="179">
        <f t="shared" si="6"/>
        <v>0</v>
      </c>
      <c r="V276" s="180" t="s">
        <v>26</v>
      </c>
      <c r="W276" s="181"/>
      <c r="X276" s="150"/>
      <c r="Y276" s="150"/>
      <c r="Z276" s="150"/>
      <c r="AA276" s="150"/>
    </row>
    <row r="277" spans="1:27" ht="64.5" customHeight="1">
      <c r="A277" s="169">
        <v>200</v>
      </c>
      <c r="B277" s="178" t="s">
        <v>321</v>
      </c>
      <c r="C277" s="169" t="s">
        <v>262</v>
      </c>
      <c r="D277" s="183">
        <v>46000</v>
      </c>
      <c r="E277" s="172">
        <v>8059409</v>
      </c>
      <c r="F277" s="191">
        <v>4546707000</v>
      </c>
      <c r="G277" s="169" t="s">
        <v>24</v>
      </c>
      <c r="H277" s="174">
        <v>1302648000.0000002</v>
      </c>
      <c r="I277" s="184">
        <v>0</v>
      </c>
      <c r="J277" s="184">
        <v>0</v>
      </c>
      <c r="K277" s="184">
        <v>1302648000.0000002</v>
      </c>
      <c r="L277" s="176">
        <v>1302648000</v>
      </c>
      <c r="M277" s="176">
        <v>0</v>
      </c>
      <c r="N277" s="176">
        <v>1302648000</v>
      </c>
      <c r="O277" s="176">
        <v>0</v>
      </c>
      <c r="P277" s="176" t="e">
        <f>VLOOKUP(E277,#REF!,#REF!-2,FALSE)*1000000</f>
        <v>#REF!</v>
      </c>
      <c r="Q277" s="185" t="s">
        <v>25</v>
      </c>
      <c r="R277" s="177" t="s">
        <v>488</v>
      </c>
      <c r="S277" s="177"/>
      <c r="T277" s="178">
        <v>0</v>
      </c>
      <c r="U277" s="179">
        <f t="shared" si="6"/>
        <v>0</v>
      </c>
      <c r="V277" s="180" t="s">
        <v>26</v>
      </c>
      <c r="W277" s="181"/>
      <c r="X277" s="150"/>
      <c r="Y277" s="150"/>
      <c r="Z277" s="150"/>
      <c r="AA277" s="150"/>
    </row>
    <row r="278" spans="1:27" ht="64.5" customHeight="1">
      <c r="A278" s="169">
        <v>201</v>
      </c>
      <c r="B278" s="201" t="s">
        <v>322</v>
      </c>
      <c r="C278" s="169">
        <v>3068</v>
      </c>
      <c r="D278" s="183">
        <v>45881</v>
      </c>
      <c r="E278" s="172">
        <v>8061375</v>
      </c>
      <c r="F278" s="191">
        <v>65000000000</v>
      </c>
      <c r="G278" s="169" t="s">
        <v>24</v>
      </c>
      <c r="H278" s="174">
        <v>1800000000</v>
      </c>
      <c r="I278" s="184">
        <v>0</v>
      </c>
      <c r="J278" s="184">
        <v>0</v>
      </c>
      <c r="K278" s="184">
        <v>1800000000</v>
      </c>
      <c r="L278" s="176">
        <v>1800000000</v>
      </c>
      <c r="M278" s="176">
        <v>0</v>
      </c>
      <c r="N278" s="176">
        <v>1800000000</v>
      </c>
      <c r="O278" s="176">
        <v>0</v>
      </c>
      <c r="P278" s="176" t="e">
        <f>VLOOKUP(E278,#REF!,#REF!-2,FALSE)*1000000</f>
        <v>#REF!</v>
      </c>
      <c r="Q278" s="185" t="s">
        <v>25</v>
      </c>
      <c r="R278" s="177" t="s">
        <v>488</v>
      </c>
      <c r="S278" s="177"/>
      <c r="T278" s="178">
        <v>0</v>
      </c>
      <c r="U278" s="179">
        <f t="shared" si="6"/>
        <v>0</v>
      </c>
      <c r="V278" s="180" t="s">
        <v>251</v>
      </c>
      <c r="W278" s="181"/>
      <c r="X278" s="150"/>
      <c r="Y278" s="150"/>
      <c r="Z278" s="150"/>
      <c r="AA278" s="150"/>
    </row>
    <row r="279" spans="1:27" ht="64.5" customHeight="1">
      <c r="A279" s="169">
        <v>202</v>
      </c>
      <c r="B279" s="178" t="s">
        <v>323</v>
      </c>
      <c r="C279" s="169" t="s">
        <v>262</v>
      </c>
      <c r="D279" s="183">
        <v>46000</v>
      </c>
      <c r="E279" s="172">
        <v>8065681</v>
      </c>
      <c r="F279" s="191">
        <v>3377659000</v>
      </c>
      <c r="G279" s="169" t="s">
        <v>24</v>
      </c>
      <c r="H279" s="174">
        <v>2200000000</v>
      </c>
      <c r="I279" s="184">
        <v>0</v>
      </c>
      <c r="J279" s="184">
        <v>0</v>
      </c>
      <c r="K279" s="175">
        <v>2200000000</v>
      </c>
      <c r="L279" s="176">
        <v>2192447000</v>
      </c>
      <c r="M279" s="176">
        <v>0</v>
      </c>
      <c r="N279" s="176">
        <v>2192447000</v>
      </c>
      <c r="O279" s="176">
        <v>7552999.9999998836</v>
      </c>
      <c r="P279" s="176" t="e">
        <f>VLOOKUP(E279,#REF!,#REF!-2,FALSE)*1000000</f>
        <v>#REF!</v>
      </c>
      <c r="Q279" s="185" t="s">
        <v>25</v>
      </c>
      <c r="R279" s="177" t="s">
        <v>488</v>
      </c>
      <c r="S279" s="177" t="s">
        <v>245</v>
      </c>
      <c r="T279" s="186">
        <v>0</v>
      </c>
      <c r="U279" s="179">
        <f t="shared" si="6"/>
        <v>7552999.9999998836</v>
      </c>
      <c r="V279" s="180" t="s">
        <v>26</v>
      </c>
      <c r="W279" s="181"/>
      <c r="X279" s="150"/>
      <c r="Y279" s="150"/>
      <c r="Z279" s="150"/>
      <c r="AA279" s="150"/>
    </row>
    <row r="280" spans="1:27" ht="64.5" customHeight="1">
      <c r="A280" s="169">
        <v>203</v>
      </c>
      <c r="B280" s="178" t="s">
        <v>324</v>
      </c>
      <c r="C280" s="169" t="s">
        <v>262</v>
      </c>
      <c r="D280" s="183">
        <v>46000</v>
      </c>
      <c r="E280" s="172">
        <v>8065682</v>
      </c>
      <c r="F280" s="191">
        <v>3532471000</v>
      </c>
      <c r="G280" s="169" t="s">
        <v>24</v>
      </c>
      <c r="H280" s="174">
        <v>2360000000</v>
      </c>
      <c r="I280" s="184">
        <v>0</v>
      </c>
      <c r="J280" s="184">
        <v>0</v>
      </c>
      <c r="K280" s="175">
        <v>2360000000</v>
      </c>
      <c r="L280" s="176">
        <v>2347965000</v>
      </c>
      <c r="M280" s="176">
        <v>0</v>
      </c>
      <c r="N280" s="176">
        <v>2347965000</v>
      </c>
      <c r="O280" s="176">
        <v>12034999.999999855</v>
      </c>
      <c r="P280" s="176" t="e">
        <f>VLOOKUP(E280,#REF!,#REF!-2,FALSE)*1000000</f>
        <v>#REF!</v>
      </c>
      <c r="Q280" s="185" t="s">
        <v>25</v>
      </c>
      <c r="R280" s="177" t="s">
        <v>488</v>
      </c>
      <c r="S280" s="177" t="s">
        <v>245</v>
      </c>
      <c r="T280" s="186">
        <v>0</v>
      </c>
      <c r="U280" s="179">
        <f t="shared" si="6"/>
        <v>12034999.999999855</v>
      </c>
      <c r="V280" s="180" t="s">
        <v>26</v>
      </c>
      <c r="W280" s="181"/>
      <c r="X280" s="150"/>
      <c r="Y280" s="150"/>
      <c r="Z280" s="150"/>
      <c r="AA280" s="150"/>
    </row>
    <row r="281" spans="1:27" ht="64.5" customHeight="1">
      <c r="A281" s="169">
        <v>204</v>
      </c>
      <c r="B281" s="201" t="s">
        <v>325</v>
      </c>
      <c r="C281" s="169">
        <v>3068</v>
      </c>
      <c r="D281" s="183">
        <v>45881</v>
      </c>
      <c r="E281" s="172">
        <v>8067388</v>
      </c>
      <c r="F281" s="191">
        <v>693000000</v>
      </c>
      <c r="G281" s="169" t="s">
        <v>24</v>
      </c>
      <c r="H281" s="174">
        <v>140502000</v>
      </c>
      <c r="I281" s="184">
        <v>0</v>
      </c>
      <c r="J281" s="184">
        <v>0</v>
      </c>
      <c r="K281" s="184">
        <v>140502000</v>
      </c>
      <c r="L281" s="176">
        <v>140502000</v>
      </c>
      <c r="M281" s="176">
        <v>0</v>
      </c>
      <c r="N281" s="176">
        <v>140502000</v>
      </c>
      <c r="O281" s="176">
        <v>0</v>
      </c>
      <c r="P281" s="176" t="e">
        <f>VLOOKUP(E281,#REF!,#REF!-2,FALSE)*1000000</f>
        <v>#REF!</v>
      </c>
      <c r="Q281" s="185" t="s">
        <v>25</v>
      </c>
      <c r="R281" s="177" t="s">
        <v>488</v>
      </c>
      <c r="S281" s="177"/>
      <c r="T281" s="178">
        <v>0</v>
      </c>
      <c r="U281" s="179">
        <f t="shared" si="6"/>
        <v>0</v>
      </c>
      <c r="V281" s="180" t="s">
        <v>251</v>
      </c>
      <c r="W281" s="181"/>
      <c r="X281" s="150"/>
      <c r="Y281" s="150"/>
      <c r="Z281" s="150"/>
      <c r="AA281" s="150"/>
    </row>
    <row r="282" spans="1:27" ht="64.5" customHeight="1">
      <c r="A282" s="169">
        <v>206</v>
      </c>
      <c r="B282" s="178" t="s">
        <v>326</v>
      </c>
      <c r="C282" s="169">
        <v>2311</v>
      </c>
      <c r="D282" s="183">
        <v>46000</v>
      </c>
      <c r="E282" s="172">
        <v>8068179</v>
      </c>
      <c r="F282" s="191">
        <v>15897339000</v>
      </c>
      <c r="G282" s="169" t="s">
        <v>24</v>
      </c>
      <c r="H282" s="174">
        <v>2934180000.0000005</v>
      </c>
      <c r="I282" s="184">
        <v>0</v>
      </c>
      <c r="J282" s="184">
        <v>1154180000</v>
      </c>
      <c r="K282" s="175">
        <v>1780000000</v>
      </c>
      <c r="L282" s="176">
        <v>2934180000.0000005</v>
      </c>
      <c r="M282" s="176">
        <v>1154180000</v>
      </c>
      <c r="N282" s="176">
        <v>1780000000</v>
      </c>
      <c r="O282" s="176">
        <v>0</v>
      </c>
      <c r="P282" s="176" t="e">
        <f>VLOOKUP(E282,#REF!,#REF!-2,FALSE)*1000000</f>
        <v>#REF!</v>
      </c>
      <c r="Q282" s="185" t="s">
        <v>25</v>
      </c>
      <c r="R282" s="177" t="s">
        <v>488</v>
      </c>
      <c r="S282" s="177"/>
      <c r="T282" s="178">
        <v>0</v>
      </c>
      <c r="U282" s="179">
        <f t="shared" si="6"/>
        <v>0</v>
      </c>
      <c r="V282" s="180" t="s">
        <v>26</v>
      </c>
      <c r="W282" s="181"/>
      <c r="X282" s="150"/>
      <c r="Y282" s="150"/>
      <c r="Z282" s="150"/>
      <c r="AA282" s="150"/>
    </row>
    <row r="283" spans="1:27" ht="64.5" customHeight="1">
      <c r="A283" s="169">
        <v>207</v>
      </c>
      <c r="B283" s="178" t="s">
        <v>327</v>
      </c>
      <c r="C283" s="169">
        <v>2311</v>
      </c>
      <c r="D283" s="183">
        <v>46000</v>
      </c>
      <c r="E283" s="172">
        <v>8068184</v>
      </c>
      <c r="F283" s="191">
        <v>8000000000</v>
      </c>
      <c r="G283" s="169" t="s">
        <v>24</v>
      </c>
      <c r="H283" s="174">
        <v>1500000000</v>
      </c>
      <c r="I283" s="184">
        <v>0</v>
      </c>
      <c r="J283" s="184">
        <v>0</v>
      </c>
      <c r="K283" s="184">
        <v>1500000000</v>
      </c>
      <c r="L283" s="176">
        <v>1500000000</v>
      </c>
      <c r="M283" s="176">
        <v>0</v>
      </c>
      <c r="N283" s="176">
        <v>1500000000</v>
      </c>
      <c r="O283" s="176">
        <v>0</v>
      </c>
      <c r="P283" s="176" t="e">
        <f>VLOOKUP(E283,#REF!,#REF!-2,FALSE)*1000000</f>
        <v>#REF!</v>
      </c>
      <c r="Q283" s="185" t="s">
        <v>25</v>
      </c>
      <c r="R283" s="177" t="s">
        <v>488</v>
      </c>
      <c r="S283" s="177"/>
      <c r="T283" s="178">
        <v>0</v>
      </c>
      <c r="U283" s="179">
        <f t="shared" si="6"/>
        <v>0</v>
      </c>
      <c r="V283" s="180" t="s">
        <v>26</v>
      </c>
      <c r="W283" s="181"/>
      <c r="X283" s="150"/>
      <c r="Y283" s="150"/>
      <c r="Z283" s="150"/>
      <c r="AA283" s="150"/>
    </row>
    <row r="284" spans="1:27" ht="64.5" customHeight="1">
      <c r="A284" s="169">
        <v>211</v>
      </c>
      <c r="B284" s="178" t="s">
        <v>328</v>
      </c>
      <c r="C284" s="169" t="s">
        <v>262</v>
      </c>
      <c r="D284" s="183">
        <v>46000</v>
      </c>
      <c r="E284" s="172">
        <v>8070417</v>
      </c>
      <c r="F284" s="191">
        <v>14990000000</v>
      </c>
      <c r="G284" s="169" t="s">
        <v>24</v>
      </c>
      <c r="H284" s="174">
        <v>5331874000</v>
      </c>
      <c r="I284" s="184">
        <v>0</v>
      </c>
      <c r="J284" s="184">
        <v>0</v>
      </c>
      <c r="K284" s="175">
        <v>5331874000</v>
      </c>
      <c r="L284" s="176">
        <v>5325853000</v>
      </c>
      <c r="M284" s="176">
        <v>0</v>
      </c>
      <c r="N284" s="176">
        <v>5325853000</v>
      </c>
      <c r="O284" s="176">
        <v>6020999.9999997308</v>
      </c>
      <c r="P284" s="176" t="e">
        <f>VLOOKUP(E284,#REF!,#REF!-2,FALSE)*1000000</f>
        <v>#REF!</v>
      </c>
      <c r="Q284" s="185" t="s">
        <v>25</v>
      </c>
      <c r="R284" s="177" t="s">
        <v>488</v>
      </c>
      <c r="S284" s="177" t="s">
        <v>245</v>
      </c>
      <c r="T284" s="186">
        <v>0</v>
      </c>
      <c r="U284" s="179">
        <f t="shared" si="6"/>
        <v>6020999.9999997308</v>
      </c>
      <c r="V284" s="180" t="s">
        <v>26</v>
      </c>
      <c r="W284" s="181"/>
      <c r="X284" s="150"/>
      <c r="Y284" s="150"/>
      <c r="Z284" s="150"/>
      <c r="AA284" s="150"/>
    </row>
    <row r="285" spans="1:27" s="256" customFormat="1" ht="64.5" customHeight="1">
      <c r="A285" s="238">
        <v>216</v>
      </c>
      <c r="B285" s="247" t="s">
        <v>329</v>
      </c>
      <c r="C285" s="238">
        <v>2311</v>
      </c>
      <c r="D285" s="250">
        <v>46000</v>
      </c>
      <c r="E285" s="241">
        <v>8071090</v>
      </c>
      <c r="F285" s="254">
        <v>1001776000</v>
      </c>
      <c r="G285" s="238" t="s">
        <v>24</v>
      </c>
      <c r="H285" s="243">
        <v>135119000</v>
      </c>
      <c r="I285" s="251">
        <v>0</v>
      </c>
      <c r="J285" s="251">
        <v>0</v>
      </c>
      <c r="K285" s="244">
        <v>135119000</v>
      </c>
      <c r="L285" s="245">
        <v>135000000</v>
      </c>
      <c r="M285" s="245">
        <v>0</v>
      </c>
      <c r="N285" s="245">
        <v>135000000</v>
      </c>
      <c r="O285" s="245">
        <v>118999.99999999977</v>
      </c>
      <c r="P285" s="245" t="e">
        <f>VLOOKUP(E285,#REF!,#REF!-2,FALSE)*1000000</f>
        <v>#REF!</v>
      </c>
      <c r="Q285" s="252" t="s">
        <v>25</v>
      </c>
      <c r="R285" s="246" t="s">
        <v>488</v>
      </c>
      <c r="S285" s="246" t="s">
        <v>245</v>
      </c>
      <c r="T285" s="253">
        <v>0</v>
      </c>
      <c r="U285" s="248">
        <f t="shared" si="6"/>
        <v>118999.99999999977</v>
      </c>
      <c r="V285" s="249" t="s">
        <v>26</v>
      </c>
      <c r="W285" s="257"/>
      <c r="X285" s="237"/>
      <c r="Y285" s="237"/>
      <c r="Z285" s="237"/>
      <c r="AA285" s="237"/>
    </row>
    <row r="286" spans="1:27" ht="64.5" customHeight="1">
      <c r="A286" s="169">
        <v>227</v>
      </c>
      <c r="B286" s="178" t="s">
        <v>330</v>
      </c>
      <c r="C286" s="169">
        <v>2311</v>
      </c>
      <c r="D286" s="183">
        <v>46000</v>
      </c>
      <c r="E286" s="172">
        <v>8076579</v>
      </c>
      <c r="F286" s="191">
        <v>1906400000</v>
      </c>
      <c r="G286" s="169" t="s">
        <v>24</v>
      </c>
      <c r="H286" s="174">
        <v>215760000</v>
      </c>
      <c r="I286" s="184">
        <v>0</v>
      </c>
      <c r="J286" s="184">
        <v>0</v>
      </c>
      <c r="K286" s="184">
        <v>215760000</v>
      </c>
      <c r="L286" s="176">
        <v>215760000</v>
      </c>
      <c r="M286" s="176">
        <v>0</v>
      </c>
      <c r="N286" s="176">
        <v>215760000</v>
      </c>
      <c r="O286" s="176">
        <v>0</v>
      </c>
      <c r="P286" s="176" t="e">
        <f>VLOOKUP(E286,#REF!,#REF!-2,FALSE)*1000000</f>
        <v>#REF!</v>
      </c>
      <c r="Q286" s="185" t="s">
        <v>25</v>
      </c>
      <c r="R286" s="177" t="s">
        <v>488</v>
      </c>
      <c r="S286" s="177"/>
      <c r="T286" s="178">
        <v>0</v>
      </c>
      <c r="U286" s="179">
        <f t="shared" si="6"/>
        <v>0</v>
      </c>
      <c r="V286" s="180" t="s">
        <v>26</v>
      </c>
      <c r="W286" s="181"/>
      <c r="X286" s="150"/>
      <c r="Y286" s="150"/>
      <c r="Z286" s="150"/>
      <c r="AA286" s="150"/>
    </row>
    <row r="287" spans="1:27" s="256" customFormat="1" ht="64.5" customHeight="1">
      <c r="A287" s="238">
        <v>228</v>
      </c>
      <c r="B287" s="247" t="s">
        <v>331</v>
      </c>
      <c r="C287" s="238" t="s">
        <v>262</v>
      </c>
      <c r="D287" s="250">
        <v>46000</v>
      </c>
      <c r="E287" s="241">
        <v>8077150</v>
      </c>
      <c r="F287" s="254">
        <v>1502806000</v>
      </c>
      <c r="G287" s="238" t="s">
        <v>24</v>
      </c>
      <c r="H287" s="243">
        <v>815883000</v>
      </c>
      <c r="I287" s="251">
        <v>0</v>
      </c>
      <c r="J287" s="251">
        <v>0</v>
      </c>
      <c r="K287" s="251">
        <v>815883000</v>
      </c>
      <c r="L287" s="245">
        <v>815856000</v>
      </c>
      <c r="M287" s="245">
        <v>0</v>
      </c>
      <c r="N287" s="245">
        <v>815856000</v>
      </c>
      <c r="O287" s="245">
        <v>27000.000000043656</v>
      </c>
      <c r="P287" s="245" t="e">
        <f>VLOOKUP(E287,#REF!,#REF!-2,FALSE)*1000000</f>
        <v>#REF!</v>
      </c>
      <c r="Q287" s="252" t="s">
        <v>25</v>
      </c>
      <c r="R287" s="246" t="s">
        <v>488</v>
      </c>
      <c r="S287" s="246" t="s">
        <v>245</v>
      </c>
      <c r="T287" s="253">
        <v>0</v>
      </c>
      <c r="U287" s="248">
        <f t="shared" si="6"/>
        <v>27000.000000043656</v>
      </c>
      <c r="V287" s="249" t="s">
        <v>26</v>
      </c>
      <c r="W287" s="257"/>
      <c r="X287" s="237"/>
      <c r="Y287" s="237"/>
      <c r="Z287" s="237"/>
      <c r="AA287" s="237"/>
    </row>
    <row r="288" spans="1:27" ht="64.5" customHeight="1">
      <c r="A288" s="169">
        <v>229</v>
      </c>
      <c r="B288" s="178" t="s">
        <v>332</v>
      </c>
      <c r="C288" s="169">
        <v>2311</v>
      </c>
      <c r="D288" s="183">
        <v>46000</v>
      </c>
      <c r="E288" s="172">
        <v>8077151</v>
      </c>
      <c r="F288" s="191">
        <v>1231439000</v>
      </c>
      <c r="G288" s="169" t="s">
        <v>24</v>
      </c>
      <c r="H288" s="174">
        <v>428885000</v>
      </c>
      <c r="I288" s="184">
        <v>0</v>
      </c>
      <c r="J288" s="184">
        <v>0</v>
      </c>
      <c r="K288" s="184">
        <v>428885000</v>
      </c>
      <c r="L288" s="176">
        <v>428885000</v>
      </c>
      <c r="M288" s="176">
        <v>0</v>
      </c>
      <c r="N288" s="176">
        <v>428885000</v>
      </c>
      <c r="O288" s="176">
        <v>0</v>
      </c>
      <c r="P288" s="176" t="e">
        <f>VLOOKUP(E288,#REF!,#REF!-2,FALSE)*1000000</f>
        <v>#REF!</v>
      </c>
      <c r="Q288" s="185" t="s">
        <v>25</v>
      </c>
      <c r="R288" s="177" t="s">
        <v>488</v>
      </c>
      <c r="S288" s="177"/>
      <c r="T288" s="178">
        <v>0</v>
      </c>
      <c r="U288" s="179">
        <f t="shared" si="6"/>
        <v>0</v>
      </c>
      <c r="V288" s="180" t="s">
        <v>26</v>
      </c>
      <c r="W288" s="181"/>
      <c r="X288" s="150"/>
      <c r="Y288" s="150"/>
      <c r="Z288" s="150"/>
      <c r="AA288" s="150"/>
    </row>
    <row r="289" spans="1:27" s="256" customFormat="1" ht="64.5" customHeight="1">
      <c r="A289" s="238">
        <v>230</v>
      </c>
      <c r="B289" s="247" t="s">
        <v>333</v>
      </c>
      <c r="C289" s="238">
        <v>2311</v>
      </c>
      <c r="D289" s="250">
        <v>46000</v>
      </c>
      <c r="E289" s="241">
        <v>8077152</v>
      </c>
      <c r="F289" s="254">
        <v>3898000000</v>
      </c>
      <c r="G289" s="238" t="s">
        <v>24</v>
      </c>
      <c r="H289" s="243">
        <v>2451648000</v>
      </c>
      <c r="I289" s="251">
        <v>0</v>
      </c>
      <c r="J289" s="251">
        <v>0</v>
      </c>
      <c r="K289" s="251">
        <v>2451648000</v>
      </c>
      <c r="L289" s="245">
        <v>2451420000</v>
      </c>
      <c r="M289" s="245">
        <v>0</v>
      </c>
      <c r="N289" s="245">
        <v>2451420000</v>
      </c>
      <c r="O289" s="245">
        <v>228000.00000006548</v>
      </c>
      <c r="P289" s="245" t="e">
        <f>VLOOKUP(E289,#REF!,#REF!-2,FALSE)*1000000</f>
        <v>#REF!</v>
      </c>
      <c r="Q289" s="252" t="s">
        <v>25</v>
      </c>
      <c r="R289" s="246" t="s">
        <v>488</v>
      </c>
      <c r="S289" s="246" t="s">
        <v>245</v>
      </c>
      <c r="T289" s="253">
        <v>0</v>
      </c>
      <c r="U289" s="248">
        <f t="shared" si="6"/>
        <v>228000.00000006548</v>
      </c>
      <c r="V289" s="249" t="s">
        <v>26</v>
      </c>
      <c r="W289" s="257"/>
      <c r="X289" s="237"/>
      <c r="Y289" s="237"/>
      <c r="Z289" s="237"/>
      <c r="AA289" s="237"/>
    </row>
    <row r="290" spans="1:27" ht="64.5" customHeight="1">
      <c r="A290" s="169">
        <v>231</v>
      </c>
      <c r="B290" s="178" t="s">
        <v>334</v>
      </c>
      <c r="C290" s="169" t="s">
        <v>262</v>
      </c>
      <c r="D290" s="183">
        <v>46000</v>
      </c>
      <c r="E290" s="172">
        <v>8077153</v>
      </c>
      <c r="F290" s="193">
        <v>1935000000</v>
      </c>
      <c r="G290" s="169" t="s">
        <v>24</v>
      </c>
      <c r="H290" s="174">
        <v>1196000000</v>
      </c>
      <c r="I290" s="184">
        <v>0</v>
      </c>
      <c r="J290" s="184">
        <v>0</v>
      </c>
      <c r="K290" s="184">
        <v>1196000000</v>
      </c>
      <c r="L290" s="176">
        <v>1174292000</v>
      </c>
      <c r="M290" s="176">
        <v>0</v>
      </c>
      <c r="N290" s="176">
        <v>1174292000</v>
      </c>
      <c r="O290" s="176">
        <v>21708000.000000082</v>
      </c>
      <c r="P290" s="176" t="e">
        <f>VLOOKUP(E290,#REF!,#REF!-2,FALSE)*1000000</f>
        <v>#REF!</v>
      </c>
      <c r="Q290" s="185" t="s">
        <v>25</v>
      </c>
      <c r="R290" s="177" t="s">
        <v>488</v>
      </c>
      <c r="S290" s="177" t="s">
        <v>245</v>
      </c>
      <c r="T290" s="186">
        <v>0</v>
      </c>
      <c r="U290" s="179">
        <f t="shared" si="6"/>
        <v>21708000.000000082</v>
      </c>
      <c r="V290" s="180" t="s">
        <v>26</v>
      </c>
      <c r="W290" s="181"/>
      <c r="X290" s="150"/>
      <c r="Y290" s="150"/>
      <c r="Z290" s="150"/>
      <c r="AA290" s="150"/>
    </row>
    <row r="291" spans="1:27" ht="64.5" customHeight="1">
      <c r="A291" s="169">
        <v>232</v>
      </c>
      <c r="B291" s="178" t="s">
        <v>335</v>
      </c>
      <c r="C291" s="169" t="s">
        <v>262</v>
      </c>
      <c r="D291" s="183">
        <v>46000</v>
      </c>
      <c r="E291" s="172">
        <v>8077296</v>
      </c>
      <c r="F291" s="193">
        <v>4300000000</v>
      </c>
      <c r="G291" s="169" t="s">
        <v>24</v>
      </c>
      <c r="H291" s="174">
        <v>2430000000</v>
      </c>
      <c r="I291" s="184">
        <v>0</v>
      </c>
      <c r="J291" s="184">
        <v>0</v>
      </c>
      <c r="K291" s="175">
        <v>2430000000</v>
      </c>
      <c r="L291" s="176">
        <v>2423647000</v>
      </c>
      <c r="M291" s="176">
        <v>0</v>
      </c>
      <c r="N291" s="176">
        <v>2423647000</v>
      </c>
      <c r="O291" s="176">
        <v>6353000.0000000652</v>
      </c>
      <c r="P291" s="176" t="e">
        <f>VLOOKUP(E291,#REF!,#REF!-2,FALSE)*1000000</f>
        <v>#REF!</v>
      </c>
      <c r="Q291" s="185" t="s">
        <v>25</v>
      </c>
      <c r="R291" s="177" t="s">
        <v>488</v>
      </c>
      <c r="S291" s="177" t="s">
        <v>245</v>
      </c>
      <c r="T291" s="186">
        <v>0</v>
      </c>
      <c r="U291" s="179">
        <f t="shared" si="6"/>
        <v>6353000.0000000652</v>
      </c>
      <c r="V291" s="180" t="s">
        <v>26</v>
      </c>
      <c r="W291" s="181"/>
      <c r="X291" s="150"/>
      <c r="Y291" s="150"/>
      <c r="Z291" s="150"/>
      <c r="AA291" s="150"/>
    </row>
    <row r="292" spans="1:27" ht="64.5" customHeight="1">
      <c r="A292" s="169">
        <v>234</v>
      </c>
      <c r="B292" s="178" t="s">
        <v>336</v>
      </c>
      <c r="C292" s="169" t="s">
        <v>262</v>
      </c>
      <c r="D292" s="183">
        <v>46000</v>
      </c>
      <c r="E292" s="172">
        <v>8078023</v>
      </c>
      <c r="F292" s="191">
        <v>2140000000</v>
      </c>
      <c r="G292" s="169" t="s">
        <v>24</v>
      </c>
      <c r="H292" s="174">
        <v>1313000000</v>
      </c>
      <c r="I292" s="184">
        <v>0</v>
      </c>
      <c r="J292" s="184">
        <v>0</v>
      </c>
      <c r="K292" s="175">
        <v>1313000000</v>
      </c>
      <c r="L292" s="176">
        <v>1310963000</v>
      </c>
      <c r="M292" s="176">
        <v>0</v>
      </c>
      <c r="N292" s="176">
        <v>1310963000</v>
      </c>
      <c r="O292" s="176">
        <v>2037000.0000000345</v>
      </c>
      <c r="P292" s="176" t="e">
        <f>VLOOKUP(E292,#REF!,#REF!-2,FALSE)*1000000</f>
        <v>#REF!</v>
      </c>
      <c r="Q292" s="185" t="s">
        <v>25</v>
      </c>
      <c r="R292" s="177" t="s">
        <v>488</v>
      </c>
      <c r="S292" s="177" t="s">
        <v>245</v>
      </c>
      <c r="T292" s="186">
        <v>0</v>
      </c>
      <c r="U292" s="179">
        <f t="shared" si="6"/>
        <v>2037000.0000000345</v>
      </c>
      <c r="V292" s="180" t="s">
        <v>26</v>
      </c>
      <c r="W292" s="181"/>
      <c r="X292" s="150"/>
      <c r="Y292" s="150"/>
      <c r="Z292" s="150"/>
      <c r="AA292" s="150"/>
    </row>
    <row r="293" spans="1:27" ht="64.5" customHeight="1">
      <c r="A293" s="169">
        <v>239</v>
      </c>
      <c r="B293" s="178" t="s">
        <v>337</v>
      </c>
      <c r="C293" s="169" t="s">
        <v>262</v>
      </c>
      <c r="D293" s="183">
        <v>46000</v>
      </c>
      <c r="E293" s="172">
        <v>8081052</v>
      </c>
      <c r="F293" s="191">
        <v>3323033000</v>
      </c>
      <c r="G293" s="169" t="s">
        <v>24</v>
      </c>
      <c r="H293" s="174">
        <v>1810000000</v>
      </c>
      <c r="I293" s="184">
        <v>0</v>
      </c>
      <c r="J293" s="184">
        <v>0</v>
      </c>
      <c r="K293" s="175">
        <v>1810000000</v>
      </c>
      <c r="L293" s="176">
        <v>1803219000</v>
      </c>
      <c r="M293" s="176">
        <v>0</v>
      </c>
      <c r="N293" s="176">
        <v>1803219000</v>
      </c>
      <c r="O293" s="176">
        <v>6780999.9999999488</v>
      </c>
      <c r="P293" s="176" t="e">
        <f>VLOOKUP(E293,#REF!,#REF!-2,FALSE)*1000000</f>
        <v>#REF!</v>
      </c>
      <c r="Q293" s="185" t="s">
        <v>25</v>
      </c>
      <c r="R293" s="177" t="s">
        <v>488</v>
      </c>
      <c r="S293" s="177" t="s">
        <v>245</v>
      </c>
      <c r="T293" s="186">
        <v>0</v>
      </c>
      <c r="U293" s="179">
        <f t="shared" si="6"/>
        <v>6780999.9999999488</v>
      </c>
      <c r="V293" s="180" t="s">
        <v>26</v>
      </c>
      <c r="W293" s="181"/>
      <c r="X293" s="150"/>
      <c r="Y293" s="150"/>
      <c r="Z293" s="150"/>
      <c r="AA293" s="150"/>
    </row>
    <row r="294" spans="1:27" ht="64.5" customHeight="1">
      <c r="A294" s="169">
        <v>240</v>
      </c>
      <c r="B294" s="178" t="s">
        <v>338</v>
      </c>
      <c r="C294" s="169" t="s">
        <v>262</v>
      </c>
      <c r="D294" s="183">
        <v>46000</v>
      </c>
      <c r="E294" s="172">
        <v>8081053</v>
      </c>
      <c r="F294" s="191">
        <v>3878769000</v>
      </c>
      <c r="G294" s="169" t="s">
        <v>24</v>
      </c>
      <c r="H294" s="174">
        <v>2580000000</v>
      </c>
      <c r="I294" s="184">
        <v>0</v>
      </c>
      <c r="J294" s="184">
        <v>0</v>
      </c>
      <c r="K294" s="175">
        <v>2580000000</v>
      </c>
      <c r="L294" s="176">
        <v>2571697000</v>
      </c>
      <c r="M294" s="176">
        <v>0</v>
      </c>
      <c r="N294" s="176">
        <v>2571697000</v>
      </c>
      <c r="O294" s="176">
        <v>8302999.9999998836</v>
      </c>
      <c r="P294" s="176" t="e">
        <f>VLOOKUP(E294,#REF!,#REF!-2,FALSE)*1000000</f>
        <v>#REF!</v>
      </c>
      <c r="Q294" s="185" t="s">
        <v>25</v>
      </c>
      <c r="R294" s="177" t="s">
        <v>488</v>
      </c>
      <c r="S294" s="177" t="s">
        <v>245</v>
      </c>
      <c r="T294" s="186">
        <v>0</v>
      </c>
      <c r="U294" s="179">
        <f t="shared" si="6"/>
        <v>8302999.9999998836</v>
      </c>
      <c r="V294" s="180" t="s">
        <v>26</v>
      </c>
      <c r="W294" s="181"/>
      <c r="X294" s="150"/>
      <c r="Y294" s="150"/>
      <c r="Z294" s="150"/>
      <c r="AA294" s="150"/>
    </row>
    <row r="295" spans="1:27" ht="64.5" customHeight="1">
      <c r="A295" s="169">
        <v>241</v>
      </c>
      <c r="B295" s="178" t="s">
        <v>339</v>
      </c>
      <c r="C295" s="169" t="s">
        <v>262</v>
      </c>
      <c r="D295" s="183">
        <v>46000</v>
      </c>
      <c r="E295" s="172">
        <v>8081054</v>
      </c>
      <c r="F295" s="191">
        <v>3334000000</v>
      </c>
      <c r="G295" s="169" t="s">
        <v>24</v>
      </c>
      <c r="H295" s="174">
        <v>2290000000</v>
      </c>
      <c r="I295" s="184">
        <v>0</v>
      </c>
      <c r="J295" s="184">
        <v>0</v>
      </c>
      <c r="K295" s="175">
        <v>2290000000</v>
      </c>
      <c r="L295" s="176">
        <v>2283814000</v>
      </c>
      <c r="M295" s="176">
        <v>0</v>
      </c>
      <c r="N295" s="176">
        <v>2283814000</v>
      </c>
      <c r="O295" s="176">
        <v>6186000.000000149</v>
      </c>
      <c r="P295" s="176" t="e">
        <f>VLOOKUP(E295,#REF!,#REF!-2,FALSE)*1000000</f>
        <v>#REF!</v>
      </c>
      <c r="Q295" s="185" t="s">
        <v>25</v>
      </c>
      <c r="R295" s="177" t="s">
        <v>488</v>
      </c>
      <c r="S295" s="177" t="s">
        <v>245</v>
      </c>
      <c r="T295" s="186">
        <v>0</v>
      </c>
      <c r="U295" s="179">
        <f t="shared" si="6"/>
        <v>6186000.000000149</v>
      </c>
      <c r="V295" s="180" t="s">
        <v>26</v>
      </c>
      <c r="W295" s="181"/>
      <c r="X295" s="150"/>
      <c r="Y295" s="150"/>
      <c r="Z295" s="150"/>
      <c r="AA295" s="150"/>
    </row>
    <row r="296" spans="1:27" ht="64.5" customHeight="1">
      <c r="A296" s="169">
        <v>244</v>
      </c>
      <c r="B296" s="178" t="s">
        <v>340</v>
      </c>
      <c r="C296" s="169">
        <v>2311</v>
      </c>
      <c r="D296" s="183">
        <v>46000</v>
      </c>
      <c r="E296" s="172">
        <v>8081971</v>
      </c>
      <c r="F296" s="191">
        <v>2750735000</v>
      </c>
      <c r="G296" s="169" t="s">
        <v>24</v>
      </c>
      <c r="H296" s="174">
        <v>1706906000</v>
      </c>
      <c r="I296" s="184">
        <v>0</v>
      </c>
      <c r="J296" s="184">
        <v>0</v>
      </c>
      <c r="K296" s="184">
        <v>1706906000</v>
      </c>
      <c r="L296" s="176">
        <v>1706906000</v>
      </c>
      <c r="M296" s="176">
        <v>0</v>
      </c>
      <c r="N296" s="176">
        <v>1706906000</v>
      </c>
      <c r="O296" s="176">
        <v>0</v>
      </c>
      <c r="P296" s="176" t="e">
        <f>VLOOKUP(E296,#REF!,#REF!-2,FALSE)*1000000</f>
        <v>#REF!</v>
      </c>
      <c r="Q296" s="185" t="s">
        <v>25</v>
      </c>
      <c r="R296" s="177" t="s">
        <v>488</v>
      </c>
      <c r="S296" s="177" t="s">
        <v>245</v>
      </c>
      <c r="T296" s="178">
        <v>0</v>
      </c>
      <c r="U296" s="179">
        <f t="shared" si="6"/>
        <v>0</v>
      </c>
      <c r="V296" s="180" t="s">
        <v>26</v>
      </c>
      <c r="W296" s="181"/>
      <c r="X296" s="150"/>
      <c r="Y296" s="150"/>
      <c r="Z296" s="150"/>
      <c r="AA296" s="150"/>
    </row>
    <row r="297" spans="1:27" ht="64.5" customHeight="1">
      <c r="A297" s="169">
        <v>245</v>
      </c>
      <c r="B297" s="178" t="s">
        <v>341</v>
      </c>
      <c r="C297" s="169">
        <v>2311</v>
      </c>
      <c r="D297" s="183">
        <v>46000</v>
      </c>
      <c r="E297" s="172">
        <v>8082562</v>
      </c>
      <c r="F297" s="191">
        <v>2710340000</v>
      </c>
      <c r="G297" s="169" t="s">
        <v>24</v>
      </c>
      <c r="H297" s="174">
        <v>1783944000</v>
      </c>
      <c r="I297" s="184">
        <v>0</v>
      </c>
      <c r="J297" s="184">
        <v>0</v>
      </c>
      <c r="K297" s="184">
        <v>1783944000</v>
      </c>
      <c r="L297" s="176">
        <v>1782080000</v>
      </c>
      <c r="M297" s="176">
        <v>0</v>
      </c>
      <c r="N297" s="176">
        <v>1782080000</v>
      </c>
      <c r="O297" s="176">
        <v>1864000.0000000328</v>
      </c>
      <c r="P297" s="176" t="e">
        <f>VLOOKUP(E297,#REF!,#REF!-2,FALSE)*1000000</f>
        <v>#REF!</v>
      </c>
      <c r="Q297" s="185" t="s">
        <v>25</v>
      </c>
      <c r="R297" s="177" t="s">
        <v>488</v>
      </c>
      <c r="S297" s="177" t="s">
        <v>245</v>
      </c>
      <c r="T297" s="186">
        <v>0</v>
      </c>
      <c r="U297" s="179">
        <f t="shared" si="6"/>
        <v>1864000.0000000328</v>
      </c>
      <c r="V297" s="180" t="s">
        <v>26</v>
      </c>
      <c r="W297" s="181"/>
      <c r="X297" s="150"/>
      <c r="Y297" s="150"/>
      <c r="Z297" s="150"/>
      <c r="AA297" s="150"/>
    </row>
    <row r="298" spans="1:27" ht="64.5" customHeight="1">
      <c r="A298" s="169">
        <v>246</v>
      </c>
      <c r="B298" s="178" t="s">
        <v>342</v>
      </c>
      <c r="C298" s="169" t="s">
        <v>262</v>
      </c>
      <c r="D298" s="183">
        <v>46000</v>
      </c>
      <c r="E298" s="172">
        <v>8083668</v>
      </c>
      <c r="F298" s="191">
        <v>1787693000</v>
      </c>
      <c r="G298" s="169" t="s">
        <v>24</v>
      </c>
      <c r="H298" s="174">
        <v>1139000000</v>
      </c>
      <c r="I298" s="184">
        <v>0</v>
      </c>
      <c r="J298" s="184">
        <v>0</v>
      </c>
      <c r="K298" s="184">
        <v>1139000000</v>
      </c>
      <c r="L298" s="176">
        <v>1020084000</v>
      </c>
      <c r="M298" s="176">
        <v>0</v>
      </c>
      <c r="N298" s="176">
        <v>1020084000</v>
      </c>
      <c r="O298" s="176">
        <v>118916000.00000006</v>
      </c>
      <c r="P298" s="176" t="e">
        <f>VLOOKUP(E298,#REF!,#REF!-2,FALSE)*1000000</f>
        <v>#REF!</v>
      </c>
      <c r="Q298" s="185" t="s">
        <v>25</v>
      </c>
      <c r="R298" s="177" t="s">
        <v>488</v>
      </c>
      <c r="S298" s="177" t="s">
        <v>245</v>
      </c>
      <c r="T298" s="186">
        <v>0</v>
      </c>
      <c r="U298" s="179">
        <f t="shared" si="6"/>
        <v>118916000.00000006</v>
      </c>
      <c r="V298" s="180" t="s">
        <v>26</v>
      </c>
      <c r="W298" s="181"/>
      <c r="X298" s="150"/>
      <c r="Y298" s="150"/>
      <c r="Z298" s="150"/>
      <c r="AA298" s="150"/>
    </row>
    <row r="299" spans="1:27" ht="64.5" customHeight="1">
      <c r="A299" s="169">
        <v>248</v>
      </c>
      <c r="B299" s="178" t="s">
        <v>343</v>
      </c>
      <c r="C299" s="169" t="s">
        <v>262</v>
      </c>
      <c r="D299" s="183">
        <v>46000</v>
      </c>
      <c r="E299" s="172">
        <v>8084407</v>
      </c>
      <c r="F299" s="191">
        <v>2676180000</v>
      </c>
      <c r="G299" s="169" t="s">
        <v>24</v>
      </c>
      <c r="H299" s="174">
        <v>1754170000</v>
      </c>
      <c r="I299" s="184">
        <v>0</v>
      </c>
      <c r="J299" s="184">
        <v>0</v>
      </c>
      <c r="K299" s="184">
        <v>1754170000</v>
      </c>
      <c r="L299" s="176">
        <v>1754170000</v>
      </c>
      <c r="M299" s="176">
        <v>0</v>
      </c>
      <c r="N299" s="176">
        <v>1754170000</v>
      </c>
      <c r="O299" s="176">
        <v>0</v>
      </c>
      <c r="P299" s="176" t="e">
        <f>VLOOKUP(E299,#REF!,#REF!-2,FALSE)*1000000</f>
        <v>#REF!</v>
      </c>
      <c r="Q299" s="185" t="s">
        <v>25</v>
      </c>
      <c r="R299" s="177" t="s">
        <v>488</v>
      </c>
      <c r="S299" s="177"/>
      <c r="T299" s="178">
        <v>0</v>
      </c>
      <c r="U299" s="179">
        <f t="shared" si="6"/>
        <v>0</v>
      </c>
      <c r="V299" s="180" t="s">
        <v>26</v>
      </c>
      <c r="W299" s="181"/>
      <c r="X299" s="150"/>
      <c r="Y299" s="150"/>
      <c r="Z299" s="150"/>
      <c r="AA299" s="150"/>
    </row>
    <row r="300" spans="1:27" ht="64.5" customHeight="1">
      <c r="A300" s="169">
        <v>249</v>
      </c>
      <c r="B300" s="178" t="s">
        <v>344</v>
      </c>
      <c r="C300" s="169" t="s">
        <v>262</v>
      </c>
      <c r="D300" s="183">
        <v>46000</v>
      </c>
      <c r="E300" s="172">
        <v>8084923</v>
      </c>
      <c r="F300" s="193">
        <v>1346741000</v>
      </c>
      <c r="G300" s="169" t="s">
        <v>24</v>
      </c>
      <c r="H300" s="174">
        <v>874000000</v>
      </c>
      <c r="I300" s="184">
        <v>0</v>
      </c>
      <c r="J300" s="184">
        <v>0</v>
      </c>
      <c r="K300" s="175">
        <v>874000000</v>
      </c>
      <c r="L300" s="176">
        <v>868254000</v>
      </c>
      <c r="M300" s="176">
        <v>0</v>
      </c>
      <c r="N300" s="176">
        <v>868254000</v>
      </c>
      <c r="O300" s="176">
        <v>5745999.9999999804</v>
      </c>
      <c r="P300" s="176" t="e">
        <f>VLOOKUP(E300,#REF!,#REF!-2,FALSE)*1000000</f>
        <v>#REF!</v>
      </c>
      <c r="Q300" s="185" t="s">
        <v>25</v>
      </c>
      <c r="R300" s="177" t="s">
        <v>488</v>
      </c>
      <c r="S300" s="177" t="s">
        <v>245</v>
      </c>
      <c r="T300" s="186">
        <v>0</v>
      </c>
      <c r="U300" s="179">
        <f t="shared" si="6"/>
        <v>5745999.9999999804</v>
      </c>
      <c r="V300" s="180" t="s">
        <v>26</v>
      </c>
      <c r="W300" s="181"/>
      <c r="X300" s="150"/>
      <c r="Y300" s="150"/>
      <c r="Z300" s="150"/>
      <c r="AA300" s="150"/>
    </row>
    <row r="301" spans="1:27" ht="64.5" customHeight="1">
      <c r="A301" s="169">
        <v>250</v>
      </c>
      <c r="B301" s="178" t="s">
        <v>345</v>
      </c>
      <c r="C301" s="169">
        <v>2311</v>
      </c>
      <c r="D301" s="183">
        <v>46000</v>
      </c>
      <c r="E301" s="172">
        <v>8084924</v>
      </c>
      <c r="F301" s="191">
        <v>3724000000</v>
      </c>
      <c r="G301" s="169" t="s">
        <v>24</v>
      </c>
      <c r="H301" s="174">
        <v>2796248000</v>
      </c>
      <c r="I301" s="184">
        <v>0</v>
      </c>
      <c r="J301" s="184">
        <v>0</v>
      </c>
      <c r="K301" s="184">
        <v>2796248000</v>
      </c>
      <c r="L301" s="176">
        <v>2796248000</v>
      </c>
      <c r="M301" s="176">
        <v>0</v>
      </c>
      <c r="N301" s="176">
        <v>2796248000</v>
      </c>
      <c r="O301" s="176">
        <v>0</v>
      </c>
      <c r="P301" s="176" t="e">
        <f>VLOOKUP(E301,#REF!,#REF!-2,FALSE)*1000000</f>
        <v>#REF!</v>
      </c>
      <c r="Q301" s="185" t="s">
        <v>25</v>
      </c>
      <c r="R301" s="177" t="s">
        <v>488</v>
      </c>
      <c r="S301" s="177"/>
      <c r="T301" s="178">
        <v>0</v>
      </c>
      <c r="U301" s="179">
        <f t="shared" si="6"/>
        <v>0</v>
      </c>
      <c r="V301" s="180" t="s">
        <v>26</v>
      </c>
      <c r="W301" s="181"/>
      <c r="X301" s="150"/>
      <c r="Y301" s="150"/>
      <c r="Z301" s="150"/>
      <c r="AA301" s="150"/>
    </row>
    <row r="302" spans="1:27" ht="64.5" customHeight="1">
      <c r="A302" s="169">
        <v>251</v>
      </c>
      <c r="B302" s="178" t="s">
        <v>346</v>
      </c>
      <c r="C302" s="169">
        <v>2311</v>
      </c>
      <c r="D302" s="183">
        <v>46000</v>
      </c>
      <c r="E302" s="172">
        <v>8084925</v>
      </c>
      <c r="F302" s="193">
        <v>2459376000</v>
      </c>
      <c r="G302" s="169" t="s">
        <v>24</v>
      </c>
      <c r="H302" s="174">
        <v>1656124000</v>
      </c>
      <c r="I302" s="184">
        <v>0</v>
      </c>
      <c r="J302" s="184">
        <v>0</v>
      </c>
      <c r="K302" s="184">
        <v>1656124000</v>
      </c>
      <c r="L302" s="176">
        <v>1654424000</v>
      </c>
      <c r="M302" s="176">
        <v>0</v>
      </c>
      <c r="N302" s="176">
        <v>1654424000</v>
      </c>
      <c r="O302" s="176">
        <v>1700000.0000000454</v>
      </c>
      <c r="P302" s="176" t="e">
        <f>VLOOKUP(E302,#REF!,#REF!-2,FALSE)*1000000</f>
        <v>#REF!</v>
      </c>
      <c r="Q302" s="185" t="s">
        <v>25</v>
      </c>
      <c r="R302" s="177" t="s">
        <v>488</v>
      </c>
      <c r="S302" s="177" t="s">
        <v>245</v>
      </c>
      <c r="T302" s="186">
        <v>0</v>
      </c>
      <c r="U302" s="179">
        <f t="shared" si="6"/>
        <v>1700000.0000000454</v>
      </c>
      <c r="V302" s="180" t="s">
        <v>26</v>
      </c>
      <c r="W302" s="181"/>
      <c r="X302" s="150"/>
      <c r="Y302" s="150"/>
      <c r="Z302" s="150"/>
      <c r="AA302" s="150"/>
    </row>
    <row r="303" spans="1:27" s="256" customFormat="1" ht="64.5" customHeight="1">
      <c r="A303" s="238">
        <v>254</v>
      </c>
      <c r="B303" s="247" t="s">
        <v>347</v>
      </c>
      <c r="C303" s="238">
        <v>2853</v>
      </c>
      <c r="D303" s="250" t="s">
        <v>74</v>
      </c>
      <c r="E303" s="241">
        <v>8086201</v>
      </c>
      <c r="F303" s="255">
        <v>14600000000</v>
      </c>
      <c r="G303" s="238" t="s">
        <v>24</v>
      </c>
      <c r="H303" s="243">
        <v>140000000</v>
      </c>
      <c r="I303" s="251">
        <v>0</v>
      </c>
      <c r="J303" s="251">
        <v>0</v>
      </c>
      <c r="K303" s="244">
        <v>140000000</v>
      </c>
      <c r="L303" s="245">
        <v>139828000</v>
      </c>
      <c r="M303" s="245">
        <v>0</v>
      </c>
      <c r="N303" s="245">
        <v>139828000</v>
      </c>
      <c r="O303" s="245">
        <v>171999.99999999703</v>
      </c>
      <c r="P303" s="245" t="e">
        <f>VLOOKUP(E303,#REF!,#REF!-2,FALSE)*1000000</f>
        <v>#REF!</v>
      </c>
      <c r="Q303" s="252" t="s">
        <v>25</v>
      </c>
      <c r="R303" s="246" t="s">
        <v>488</v>
      </c>
      <c r="S303" s="246" t="s">
        <v>245</v>
      </c>
      <c r="T303" s="253">
        <v>0</v>
      </c>
      <c r="U303" s="248">
        <f t="shared" si="6"/>
        <v>171999.99999999703</v>
      </c>
      <c r="V303" s="249" t="s">
        <v>26</v>
      </c>
      <c r="W303" s="257"/>
      <c r="X303" s="237"/>
      <c r="Y303" s="237"/>
      <c r="Z303" s="237"/>
      <c r="AA303" s="237"/>
    </row>
    <row r="304" spans="1:27" ht="64.5" customHeight="1">
      <c r="A304" s="169">
        <v>255</v>
      </c>
      <c r="B304" s="178" t="s">
        <v>348</v>
      </c>
      <c r="C304" s="169" t="s">
        <v>262</v>
      </c>
      <c r="D304" s="183">
        <v>46000</v>
      </c>
      <c r="E304" s="172">
        <v>8086202</v>
      </c>
      <c r="F304" s="193">
        <v>2845269000</v>
      </c>
      <c r="G304" s="169" t="s">
        <v>24</v>
      </c>
      <c r="H304" s="174">
        <v>1805000000</v>
      </c>
      <c r="I304" s="184">
        <v>0</v>
      </c>
      <c r="J304" s="184">
        <v>0</v>
      </c>
      <c r="K304" s="184">
        <v>1805000000</v>
      </c>
      <c r="L304" s="176">
        <v>1805000000</v>
      </c>
      <c r="M304" s="176">
        <v>0</v>
      </c>
      <c r="N304" s="176">
        <v>1805000000</v>
      </c>
      <c r="O304" s="176">
        <v>0</v>
      </c>
      <c r="P304" s="176" t="e">
        <f>VLOOKUP(E304,#REF!,#REF!-2,FALSE)*1000000</f>
        <v>#REF!</v>
      </c>
      <c r="Q304" s="185" t="s">
        <v>25</v>
      </c>
      <c r="R304" s="177" t="s">
        <v>488</v>
      </c>
      <c r="S304" s="177"/>
      <c r="T304" s="178">
        <v>0</v>
      </c>
      <c r="U304" s="179">
        <f t="shared" si="6"/>
        <v>0</v>
      </c>
      <c r="V304" s="180" t="s">
        <v>26</v>
      </c>
      <c r="W304" s="181"/>
      <c r="X304" s="150"/>
      <c r="Y304" s="150"/>
      <c r="Z304" s="150"/>
      <c r="AA304" s="150"/>
    </row>
    <row r="305" spans="1:27" ht="64.5" customHeight="1">
      <c r="A305" s="169">
        <v>256</v>
      </c>
      <c r="B305" s="178" t="s">
        <v>349</v>
      </c>
      <c r="C305" s="169">
        <v>2311</v>
      </c>
      <c r="D305" s="183">
        <v>46000</v>
      </c>
      <c r="E305" s="172">
        <v>8086203</v>
      </c>
      <c r="F305" s="193">
        <v>15868891000</v>
      </c>
      <c r="G305" s="169" t="s">
        <v>24</v>
      </c>
      <c r="H305" s="174">
        <v>12903362000</v>
      </c>
      <c r="I305" s="184">
        <v>0</v>
      </c>
      <c r="J305" s="184">
        <v>10403362000</v>
      </c>
      <c r="K305" s="184">
        <v>2500000000</v>
      </c>
      <c r="L305" s="176">
        <v>12903362000</v>
      </c>
      <c r="M305" s="176">
        <v>10403362000</v>
      </c>
      <c r="N305" s="176">
        <v>2500000000</v>
      </c>
      <c r="O305" s="176">
        <v>0</v>
      </c>
      <c r="P305" s="176" t="e">
        <f>VLOOKUP(E305,#REF!,#REF!-2,FALSE)*1000000</f>
        <v>#REF!</v>
      </c>
      <c r="Q305" s="185" t="s">
        <v>25</v>
      </c>
      <c r="R305" s="177" t="s">
        <v>488</v>
      </c>
      <c r="S305" s="177"/>
      <c r="T305" s="178">
        <v>0</v>
      </c>
      <c r="U305" s="179">
        <f t="shared" si="6"/>
        <v>0</v>
      </c>
      <c r="V305" s="180" t="s">
        <v>26</v>
      </c>
      <c r="W305" s="181"/>
      <c r="X305" s="150"/>
      <c r="Y305" s="150"/>
      <c r="Z305" s="150"/>
      <c r="AA305" s="150"/>
    </row>
    <row r="306" spans="1:27" ht="64.5" customHeight="1">
      <c r="A306" s="169">
        <v>262</v>
      </c>
      <c r="B306" s="201" t="s">
        <v>350</v>
      </c>
      <c r="C306" s="169">
        <v>3068</v>
      </c>
      <c r="D306" s="183">
        <v>45881</v>
      </c>
      <c r="E306" s="172">
        <v>8090433</v>
      </c>
      <c r="F306" s="191">
        <v>934000000</v>
      </c>
      <c r="G306" s="169" t="s">
        <v>24</v>
      </c>
      <c r="H306" s="174">
        <v>156957000</v>
      </c>
      <c r="I306" s="184">
        <v>0</v>
      </c>
      <c r="J306" s="184">
        <v>0</v>
      </c>
      <c r="K306" s="184">
        <v>156957000</v>
      </c>
      <c r="L306" s="176">
        <v>156957000</v>
      </c>
      <c r="M306" s="176">
        <v>0</v>
      </c>
      <c r="N306" s="176">
        <v>156957000</v>
      </c>
      <c r="O306" s="176">
        <v>0</v>
      </c>
      <c r="P306" s="176" t="e">
        <f>VLOOKUP(E306,#REF!,#REF!-2,FALSE)*1000000</f>
        <v>#REF!</v>
      </c>
      <c r="Q306" s="185" t="s">
        <v>25</v>
      </c>
      <c r="R306" s="177" t="s">
        <v>488</v>
      </c>
      <c r="S306" s="177"/>
      <c r="T306" s="178">
        <v>0</v>
      </c>
      <c r="U306" s="179">
        <f t="shared" si="6"/>
        <v>0</v>
      </c>
      <c r="V306" s="180" t="s">
        <v>251</v>
      </c>
      <c r="W306" s="181"/>
      <c r="X306" s="150"/>
      <c r="Y306" s="150"/>
      <c r="Z306" s="150"/>
      <c r="AA306" s="150"/>
    </row>
    <row r="307" spans="1:27" ht="64.5" customHeight="1">
      <c r="A307" s="169">
        <v>266</v>
      </c>
      <c r="B307" s="178" t="s">
        <v>351</v>
      </c>
      <c r="C307" s="169" t="s">
        <v>262</v>
      </c>
      <c r="D307" s="183">
        <v>46000</v>
      </c>
      <c r="E307" s="172">
        <v>8091774</v>
      </c>
      <c r="F307" s="191">
        <v>5500000000</v>
      </c>
      <c r="G307" s="169" t="s">
        <v>24</v>
      </c>
      <c r="H307" s="174">
        <v>4050000000</v>
      </c>
      <c r="I307" s="184">
        <v>0</v>
      </c>
      <c r="J307" s="184">
        <v>0</v>
      </c>
      <c r="K307" s="175">
        <v>4050000000</v>
      </c>
      <c r="L307" s="176">
        <v>4045032000</v>
      </c>
      <c r="M307" s="176">
        <v>0</v>
      </c>
      <c r="N307" s="176">
        <v>4045032000</v>
      </c>
      <c r="O307" s="176">
        <v>4967999.9999998473</v>
      </c>
      <c r="P307" s="176" t="e">
        <f>VLOOKUP(E307,#REF!,#REF!-2,FALSE)*1000000</f>
        <v>#REF!</v>
      </c>
      <c r="Q307" s="185" t="s">
        <v>25</v>
      </c>
      <c r="R307" s="177" t="s">
        <v>488</v>
      </c>
      <c r="S307" s="177" t="s">
        <v>245</v>
      </c>
      <c r="T307" s="186">
        <v>0</v>
      </c>
      <c r="U307" s="179">
        <f t="shared" si="6"/>
        <v>4967999.9999998473</v>
      </c>
      <c r="V307" s="180" t="s">
        <v>26</v>
      </c>
      <c r="W307" s="181"/>
      <c r="X307" s="150"/>
      <c r="Y307" s="150"/>
      <c r="Z307" s="150"/>
      <c r="AA307" s="150"/>
    </row>
    <row r="308" spans="1:27" ht="64.5" customHeight="1">
      <c r="A308" s="169">
        <v>272</v>
      </c>
      <c r="B308" s="178" t="s">
        <v>352</v>
      </c>
      <c r="C308" s="169" t="s">
        <v>262</v>
      </c>
      <c r="D308" s="183">
        <v>46000</v>
      </c>
      <c r="E308" s="172">
        <v>8094295</v>
      </c>
      <c r="F308" s="191">
        <v>2490676000</v>
      </c>
      <c r="G308" s="169" t="s">
        <v>24</v>
      </c>
      <c r="H308" s="174">
        <v>1796710000</v>
      </c>
      <c r="I308" s="184">
        <v>0</v>
      </c>
      <c r="J308" s="184">
        <v>0</v>
      </c>
      <c r="K308" s="184">
        <v>1796710000</v>
      </c>
      <c r="L308" s="176">
        <v>1796710000</v>
      </c>
      <c r="M308" s="176">
        <v>0</v>
      </c>
      <c r="N308" s="176">
        <v>1796710000</v>
      </c>
      <c r="O308" s="176">
        <v>0</v>
      </c>
      <c r="P308" s="176" t="e">
        <f>VLOOKUP(E308,#REF!,#REF!-2,FALSE)*1000000</f>
        <v>#REF!</v>
      </c>
      <c r="Q308" s="185" t="s">
        <v>25</v>
      </c>
      <c r="R308" s="177" t="s">
        <v>488</v>
      </c>
      <c r="S308" s="177"/>
      <c r="T308" s="178">
        <v>0</v>
      </c>
      <c r="U308" s="179">
        <f t="shared" si="6"/>
        <v>0</v>
      </c>
      <c r="V308" s="180" t="s">
        <v>26</v>
      </c>
      <c r="W308" s="181"/>
      <c r="X308" s="150"/>
      <c r="Y308" s="150"/>
      <c r="Z308" s="150"/>
      <c r="AA308" s="150"/>
    </row>
    <row r="309" spans="1:27" s="256" customFormat="1" ht="64.5" customHeight="1">
      <c r="A309" s="238">
        <v>273</v>
      </c>
      <c r="B309" s="247" t="s">
        <v>353</v>
      </c>
      <c r="C309" s="238">
        <v>2311</v>
      </c>
      <c r="D309" s="250">
        <v>46000</v>
      </c>
      <c r="E309" s="241">
        <v>8094302</v>
      </c>
      <c r="F309" s="254">
        <v>2010136000</v>
      </c>
      <c r="G309" s="238" t="s">
        <v>24</v>
      </c>
      <c r="H309" s="243">
        <v>1098108000</v>
      </c>
      <c r="I309" s="251">
        <v>0</v>
      </c>
      <c r="J309" s="251">
        <v>0</v>
      </c>
      <c r="K309" s="251">
        <v>1098108000</v>
      </c>
      <c r="L309" s="245">
        <v>1098081000</v>
      </c>
      <c r="M309" s="245">
        <v>0</v>
      </c>
      <c r="N309" s="245">
        <v>1098081000</v>
      </c>
      <c r="O309" s="245">
        <v>27000.000000043656</v>
      </c>
      <c r="P309" s="245" t="e">
        <f>VLOOKUP(E309,#REF!,#REF!-2,FALSE)*1000000</f>
        <v>#REF!</v>
      </c>
      <c r="Q309" s="252" t="s">
        <v>25</v>
      </c>
      <c r="R309" s="246" t="s">
        <v>488</v>
      </c>
      <c r="S309" s="246" t="s">
        <v>245</v>
      </c>
      <c r="T309" s="253">
        <v>0</v>
      </c>
      <c r="U309" s="248">
        <f t="shared" si="6"/>
        <v>27000.000000043656</v>
      </c>
      <c r="V309" s="249" t="s">
        <v>26</v>
      </c>
      <c r="W309" s="257"/>
      <c r="X309" s="237"/>
      <c r="Y309" s="237"/>
      <c r="Z309" s="237"/>
      <c r="AA309" s="237"/>
    </row>
    <row r="310" spans="1:27" ht="64.5" customHeight="1">
      <c r="A310" s="169">
        <v>275</v>
      </c>
      <c r="B310" s="178" t="s">
        <v>354</v>
      </c>
      <c r="C310" s="169">
        <v>2853</v>
      </c>
      <c r="D310" s="183" t="s">
        <v>74</v>
      </c>
      <c r="E310" s="172">
        <v>8094645</v>
      </c>
      <c r="F310" s="191">
        <v>1153391000</v>
      </c>
      <c r="G310" s="169" t="s">
        <v>24</v>
      </c>
      <c r="H310" s="174">
        <v>147576000</v>
      </c>
      <c r="I310" s="184">
        <v>0</v>
      </c>
      <c r="J310" s="184">
        <v>0</v>
      </c>
      <c r="K310" s="175">
        <v>147576000</v>
      </c>
      <c r="L310" s="176">
        <v>147576000</v>
      </c>
      <c r="M310" s="176">
        <v>0</v>
      </c>
      <c r="N310" s="176">
        <v>147576000</v>
      </c>
      <c r="O310" s="176">
        <v>0</v>
      </c>
      <c r="P310" s="176" t="e">
        <f>VLOOKUP(E310,#REF!,#REF!-2,FALSE)*1000000</f>
        <v>#REF!</v>
      </c>
      <c r="Q310" s="185" t="s">
        <v>25</v>
      </c>
      <c r="R310" s="177" t="s">
        <v>488</v>
      </c>
      <c r="S310" s="177"/>
      <c r="T310" s="178">
        <v>0</v>
      </c>
      <c r="U310" s="179">
        <f t="shared" si="6"/>
        <v>0</v>
      </c>
      <c r="V310" s="180" t="s">
        <v>26</v>
      </c>
      <c r="W310" s="181"/>
      <c r="X310" s="150"/>
      <c r="Y310" s="150"/>
      <c r="Z310" s="150"/>
      <c r="AA310" s="150"/>
    </row>
    <row r="311" spans="1:27" ht="64.5" customHeight="1">
      <c r="A311" s="169">
        <v>283</v>
      </c>
      <c r="B311" s="178" t="s">
        <v>355</v>
      </c>
      <c r="C311" s="169" t="s">
        <v>262</v>
      </c>
      <c r="D311" s="183">
        <v>46000</v>
      </c>
      <c r="E311" s="172">
        <v>8098323</v>
      </c>
      <c r="F311" s="191">
        <v>570804000</v>
      </c>
      <c r="G311" s="169" t="s">
        <v>24</v>
      </c>
      <c r="H311" s="174">
        <v>538780000</v>
      </c>
      <c r="I311" s="184">
        <v>0</v>
      </c>
      <c r="J311" s="184">
        <v>0</v>
      </c>
      <c r="K311" s="184">
        <v>538780000</v>
      </c>
      <c r="L311" s="176">
        <v>512823000</v>
      </c>
      <c r="M311" s="176">
        <v>0</v>
      </c>
      <c r="N311" s="176">
        <v>512823000</v>
      </c>
      <c r="O311" s="176">
        <v>25956999.999999993</v>
      </c>
      <c r="P311" s="176" t="e">
        <f>VLOOKUP(E311,#REF!,#REF!-2,FALSE)*1000000</f>
        <v>#REF!</v>
      </c>
      <c r="Q311" s="185" t="s">
        <v>25</v>
      </c>
      <c r="R311" s="177" t="s">
        <v>488</v>
      </c>
      <c r="S311" s="177" t="s">
        <v>245</v>
      </c>
      <c r="T311" s="186">
        <v>0</v>
      </c>
      <c r="U311" s="179">
        <f t="shared" si="6"/>
        <v>25956999.999999993</v>
      </c>
      <c r="V311" s="180" t="s">
        <v>26</v>
      </c>
      <c r="W311" s="181"/>
      <c r="X311" s="150"/>
      <c r="Y311" s="150"/>
      <c r="Z311" s="150"/>
      <c r="AA311" s="150"/>
    </row>
    <row r="312" spans="1:27" ht="64.5" customHeight="1">
      <c r="A312" s="169">
        <v>290</v>
      </c>
      <c r="B312" s="178" t="s">
        <v>356</v>
      </c>
      <c r="C312" s="169">
        <v>2311</v>
      </c>
      <c r="D312" s="183">
        <v>46000</v>
      </c>
      <c r="E312" s="172">
        <v>8100173</v>
      </c>
      <c r="F312" s="191">
        <v>8573000000</v>
      </c>
      <c r="G312" s="169" t="s">
        <v>24</v>
      </c>
      <c r="H312" s="174">
        <v>5950000000</v>
      </c>
      <c r="I312" s="184">
        <v>0</v>
      </c>
      <c r="J312" s="184">
        <v>0</v>
      </c>
      <c r="K312" s="184">
        <v>5950000000</v>
      </c>
      <c r="L312" s="176">
        <v>5417985000.000001</v>
      </c>
      <c r="M312" s="176">
        <v>0</v>
      </c>
      <c r="N312" s="176">
        <v>5417985000.000001</v>
      </c>
      <c r="O312" s="176">
        <v>532014999.9999994</v>
      </c>
      <c r="P312" s="176" t="e">
        <f>VLOOKUP(E312,#REF!,#REF!-2,FALSE)*1000000</f>
        <v>#REF!</v>
      </c>
      <c r="Q312" s="185" t="s">
        <v>25</v>
      </c>
      <c r="R312" s="177" t="s">
        <v>488</v>
      </c>
      <c r="S312" s="177" t="s">
        <v>245</v>
      </c>
      <c r="T312" s="186">
        <v>0</v>
      </c>
      <c r="U312" s="179">
        <f t="shared" si="6"/>
        <v>532014999.9999994</v>
      </c>
      <c r="V312" s="180" t="s">
        <v>26</v>
      </c>
      <c r="W312" s="181"/>
      <c r="X312" s="150"/>
      <c r="Y312" s="150"/>
      <c r="Z312" s="150"/>
      <c r="AA312" s="150"/>
    </row>
    <row r="313" spans="1:27" ht="64.5" customHeight="1">
      <c r="A313" s="169">
        <v>291</v>
      </c>
      <c r="B313" s="178" t="s">
        <v>357</v>
      </c>
      <c r="C313" s="169" t="s">
        <v>262</v>
      </c>
      <c r="D313" s="183">
        <v>46000</v>
      </c>
      <c r="E313" s="172">
        <v>8100715</v>
      </c>
      <c r="F313" s="191">
        <v>8500000000</v>
      </c>
      <c r="G313" s="169" t="s">
        <v>24</v>
      </c>
      <c r="H313" s="174">
        <v>6000000000</v>
      </c>
      <c r="I313" s="184">
        <v>0</v>
      </c>
      <c r="J313" s="184">
        <v>0</v>
      </c>
      <c r="K313" s="175">
        <v>6000000000</v>
      </c>
      <c r="L313" s="176">
        <v>5993699000</v>
      </c>
      <c r="M313" s="176">
        <v>0</v>
      </c>
      <c r="N313" s="176">
        <v>5993699000</v>
      </c>
      <c r="O313" s="176">
        <v>6301000.0000003856</v>
      </c>
      <c r="P313" s="176" t="e">
        <f>VLOOKUP(E313,#REF!,#REF!-2,FALSE)*1000000</f>
        <v>#REF!</v>
      </c>
      <c r="Q313" s="185" t="s">
        <v>25</v>
      </c>
      <c r="R313" s="177" t="s">
        <v>488</v>
      </c>
      <c r="S313" s="177" t="s">
        <v>245</v>
      </c>
      <c r="T313" s="186">
        <v>0</v>
      </c>
      <c r="U313" s="179">
        <f t="shared" si="6"/>
        <v>6301000.0000003856</v>
      </c>
      <c r="V313" s="180" t="s">
        <v>26</v>
      </c>
      <c r="W313" s="181"/>
      <c r="X313" s="150"/>
      <c r="Y313" s="150"/>
      <c r="Z313" s="150"/>
      <c r="AA313" s="150"/>
    </row>
    <row r="314" spans="1:27" ht="64.5" customHeight="1">
      <c r="A314" s="169">
        <v>328</v>
      </c>
      <c r="B314" s="178" t="s">
        <v>358</v>
      </c>
      <c r="C314" s="169">
        <v>2164</v>
      </c>
      <c r="D314" s="183" t="s">
        <v>239</v>
      </c>
      <c r="E314" s="172">
        <v>8111275</v>
      </c>
      <c r="F314" s="191">
        <v>9780000000</v>
      </c>
      <c r="G314" s="169">
        <v>49</v>
      </c>
      <c r="H314" s="174">
        <v>8070000000</v>
      </c>
      <c r="I314" s="184">
        <v>0</v>
      </c>
      <c r="J314" s="184">
        <v>0</v>
      </c>
      <c r="K314" s="184">
        <v>8070000000</v>
      </c>
      <c r="L314" s="176">
        <v>8070000000</v>
      </c>
      <c r="M314" s="176">
        <v>0</v>
      </c>
      <c r="N314" s="176">
        <v>8070000000</v>
      </c>
      <c r="O314" s="176">
        <v>0</v>
      </c>
      <c r="P314" s="176" t="e">
        <f>VLOOKUP(E314,#REF!,#REF!-2,FALSE)*1000000</f>
        <v>#REF!</v>
      </c>
      <c r="Q314" s="185" t="s">
        <v>25</v>
      </c>
      <c r="R314" s="177" t="s">
        <v>488</v>
      </c>
      <c r="S314" s="177"/>
      <c r="T314" s="178">
        <v>0</v>
      </c>
      <c r="U314" s="179">
        <f t="shared" si="6"/>
        <v>0</v>
      </c>
      <c r="V314" s="180" t="s">
        <v>26</v>
      </c>
      <c r="W314" s="181"/>
      <c r="X314" s="150"/>
      <c r="Y314" s="150"/>
      <c r="Z314" s="150"/>
      <c r="AA314" s="150"/>
    </row>
    <row r="315" spans="1:27" ht="64.5" customHeight="1">
      <c r="A315" s="169">
        <v>341</v>
      </c>
      <c r="B315" s="178" t="s">
        <v>359</v>
      </c>
      <c r="C315" s="169">
        <v>2311</v>
      </c>
      <c r="D315" s="183">
        <v>46000</v>
      </c>
      <c r="E315" s="172">
        <v>8142725</v>
      </c>
      <c r="F315" s="193">
        <v>8000000000</v>
      </c>
      <c r="G315" s="169" t="s">
        <v>24</v>
      </c>
      <c r="H315" s="174">
        <v>4228167999.9999995</v>
      </c>
      <c r="I315" s="184">
        <v>0</v>
      </c>
      <c r="J315" s="184">
        <v>2250000000</v>
      </c>
      <c r="K315" s="175">
        <v>1978167999.9999998</v>
      </c>
      <c r="L315" s="176">
        <v>4228167999.9999995</v>
      </c>
      <c r="M315" s="176">
        <v>2250000000</v>
      </c>
      <c r="N315" s="176">
        <v>1978168000.0000002</v>
      </c>
      <c r="O315" s="176">
        <v>0</v>
      </c>
      <c r="P315" s="176" t="e">
        <f>VLOOKUP(E315,#REF!,#REF!-2,FALSE)*1000000</f>
        <v>#REF!</v>
      </c>
      <c r="Q315" s="185" t="s">
        <v>25</v>
      </c>
      <c r="R315" s="177" t="s">
        <v>488</v>
      </c>
      <c r="S315" s="177"/>
      <c r="T315" s="178">
        <v>0</v>
      </c>
      <c r="U315" s="179">
        <f t="shared" si="6"/>
        <v>0</v>
      </c>
      <c r="V315" s="180" t="s">
        <v>26</v>
      </c>
      <c r="W315" s="181"/>
      <c r="X315" s="150"/>
      <c r="Y315" s="150"/>
      <c r="Z315" s="150"/>
      <c r="AA315" s="150"/>
    </row>
    <row r="316" spans="1:27" ht="64.5" customHeight="1">
      <c r="A316" s="169">
        <v>342</v>
      </c>
      <c r="B316" s="201" t="s">
        <v>360</v>
      </c>
      <c r="C316" s="169">
        <v>3068</v>
      </c>
      <c r="D316" s="183">
        <v>45881</v>
      </c>
      <c r="E316" s="172">
        <v>8142726</v>
      </c>
      <c r="F316" s="191">
        <v>10000000000</v>
      </c>
      <c r="G316" s="169" t="s">
        <v>24</v>
      </c>
      <c r="H316" s="174">
        <v>2800000000</v>
      </c>
      <c r="I316" s="184">
        <v>0</v>
      </c>
      <c r="J316" s="184">
        <v>1594000000</v>
      </c>
      <c r="K316" s="184">
        <v>1206000000</v>
      </c>
      <c r="L316" s="176">
        <v>2563267000</v>
      </c>
      <c r="M316" s="176">
        <v>1531793000</v>
      </c>
      <c r="N316" s="176">
        <v>1031473999.9999999</v>
      </c>
      <c r="O316" s="176">
        <v>236733000.00000018</v>
      </c>
      <c r="P316" s="176" t="e">
        <f>VLOOKUP(E316,#REF!,#REF!-2,FALSE)*1000000</f>
        <v>#REF!</v>
      </c>
      <c r="Q316" s="185" t="s">
        <v>25</v>
      </c>
      <c r="R316" s="177" t="s">
        <v>488</v>
      </c>
      <c r="S316" s="177" t="s">
        <v>245</v>
      </c>
      <c r="T316" s="186">
        <v>0</v>
      </c>
      <c r="U316" s="179">
        <f t="shared" si="6"/>
        <v>236733000.00000018</v>
      </c>
      <c r="V316" s="180" t="s">
        <v>251</v>
      </c>
      <c r="W316" s="181"/>
      <c r="X316" s="150"/>
      <c r="Y316" s="150"/>
      <c r="Z316" s="150"/>
      <c r="AA316" s="150"/>
    </row>
    <row r="317" spans="1:27" ht="64.5" customHeight="1">
      <c r="A317" s="169">
        <v>343</v>
      </c>
      <c r="B317" s="178" t="s">
        <v>361</v>
      </c>
      <c r="C317" s="169">
        <v>2311</v>
      </c>
      <c r="D317" s="183">
        <v>46000</v>
      </c>
      <c r="E317" s="172">
        <v>8142727</v>
      </c>
      <c r="F317" s="191">
        <v>2380000000</v>
      </c>
      <c r="G317" s="169" t="s">
        <v>24</v>
      </c>
      <c r="H317" s="174">
        <v>1300000000</v>
      </c>
      <c r="I317" s="184">
        <v>0</v>
      </c>
      <c r="J317" s="184">
        <v>1300000000</v>
      </c>
      <c r="K317" s="184">
        <v>0</v>
      </c>
      <c r="L317" s="176">
        <v>1300000000</v>
      </c>
      <c r="M317" s="176">
        <v>1300000000</v>
      </c>
      <c r="N317" s="176">
        <v>0</v>
      </c>
      <c r="O317" s="176">
        <v>0</v>
      </c>
      <c r="P317" s="176" t="e">
        <f>VLOOKUP(E317,#REF!,#REF!-2,FALSE)*1000000</f>
        <v>#REF!</v>
      </c>
      <c r="Q317" s="185" t="s">
        <v>25</v>
      </c>
      <c r="R317" s="177" t="s">
        <v>488</v>
      </c>
      <c r="S317" s="177"/>
      <c r="T317" s="178">
        <v>0</v>
      </c>
      <c r="U317" s="179">
        <f t="shared" si="6"/>
        <v>0</v>
      </c>
      <c r="V317" s="180" t="s">
        <v>26</v>
      </c>
      <c r="W317" s="181"/>
      <c r="X317" s="150"/>
      <c r="Y317" s="150"/>
      <c r="Z317" s="150"/>
      <c r="AA317" s="150"/>
    </row>
    <row r="318" spans="1:27" ht="64.5" customHeight="1">
      <c r="A318" s="169">
        <v>344</v>
      </c>
      <c r="B318" s="178" t="s">
        <v>362</v>
      </c>
      <c r="C318" s="169">
        <v>2311</v>
      </c>
      <c r="D318" s="183">
        <v>46000</v>
      </c>
      <c r="E318" s="172">
        <v>8142728</v>
      </c>
      <c r="F318" s="191">
        <v>10000000000</v>
      </c>
      <c r="G318" s="169" t="s">
        <v>24</v>
      </c>
      <c r="H318" s="174">
        <v>2850000000</v>
      </c>
      <c r="I318" s="184">
        <v>0</v>
      </c>
      <c r="J318" s="184">
        <v>1850000000</v>
      </c>
      <c r="K318" s="175">
        <v>1000000000</v>
      </c>
      <c r="L318" s="176">
        <v>2850000000</v>
      </c>
      <c r="M318" s="176">
        <v>1850000000</v>
      </c>
      <c r="N318" s="176">
        <v>1000000000</v>
      </c>
      <c r="O318" s="176">
        <v>0</v>
      </c>
      <c r="P318" s="176" t="e">
        <f>VLOOKUP(E318,#REF!,#REF!-2,FALSE)*1000000</f>
        <v>#REF!</v>
      </c>
      <c r="Q318" s="185" t="s">
        <v>25</v>
      </c>
      <c r="R318" s="177" t="s">
        <v>488</v>
      </c>
      <c r="S318" s="177"/>
      <c r="T318" s="178">
        <v>0</v>
      </c>
      <c r="U318" s="179">
        <f t="shared" si="6"/>
        <v>0</v>
      </c>
      <c r="V318" s="180" t="s">
        <v>26</v>
      </c>
      <c r="W318" s="181"/>
      <c r="X318" s="150"/>
      <c r="Y318" s="150"/>
      <c r="Z318" s="150"/>
      <c r="AA318" s="150"/>
    </row>
    <row r="319" spans="1:27" ht="64.5" customHeight="1">
      <c r="A319" s="169">
        <v>345</v>
      </c>
      <c r="B319" s="178" t="s">
        <v>363</v>
      </c>
      <c r="C319" s="169">
        <v>2311</v>
      </c>
      <c r="D319" s="183">
        <v>46000</v>
      </c>
      <c r="E319" s="172">
        <v>8142729</v>
      </c>
      <c r="F319" s="191">
        <v>10000000000</v>
      </c>
      <c r="G319" s="169" t="s">
        <v>24</v>
      </c>
      <c r="H319" s="174">
        <v>1727000000</v>
      </c>
      <c r="I319" s="184">
        <v>0</v>
      </c>
      <c r="J319" s="184">
        <v>1277000000</v>
      </c>
      <c r="K319" s="175">
        <v>450000000</v>
      </c>
      <c r="L319" s="176">
        <v>1727000000</v>
      </c>
      <c r="M319" s="176">
        <v>1277000000</v>
      </c>
      <c r="N319" s="176">
        <v>450000000</v>
      </c>
      <c r="O319" s="176">
        <v>0</v>
      </c>
      <c r="P319" s="176" t="e">
        <f>VLOOKUP(E319,#REF!,#REF!-2,FALSE)*1000000</f>
        <v>#REF!</v>
      </c>
      <c r="Q319" s="185" t="s">
        <v>25</v>
      </c>
      <c r="R319" s="177" t="s">
        <v>488</v>
      </c>
      <c r="S319" s="177"/>
      <c r="T319" s="178">
        <v>0</v>
      </c>
      <c r="U319" s="179">
        <f t="shared" si="6"/>
        <v>0</v>
      </c>
      <c r="V319" s="180" t="s">
        <v>26</v>
      </c>
      <c r="W319" s="181"/>
      <c r="X319" s="150"/>
      <c r="Y319" s="150"/>
      <c r="Z319" s="150"/>
      <c r="AA319" s="150"/>
    </row>
    <row r="320" spans="1:27" ht="64.5" customHeight="1">
      <c r="A320" s="169">
        <v>346</v>
      </c>
      <c r="B320" s="178" t="s">
        <v>364</v>
      </c>
      <c r="C320" s="169" t="s">
        <v>262</v>
      </c>
      <c r="D320" s="183">
        <v>46000</v>
      </c>
      <c r="E320" s="172">
        <v>8142730</v>
      </c>
      <c r="F320" s="191">
        <v>10000000000</v>
      </c>
      <c r="G320" s="169" t="s">
        <v>24</v>
      </c>
      <c r="H320" s="174">
        <v>2431784000</v>
      </c>
      <c r="I320" s="184">
        <v>0</v>
      </c>
      <c r="J320" s="184">
        <v>1850000000</v>
      </c>
      <c r="K320" s="184">
        <v>581784000</v>
      </c>
      <c r="L320" s="176">
        <v>2355000000</v>
      </c>
      <c r="M320" s="176">
        <v>1850000000</v>
      </c>
      <c r="N320" s="176">
        <v>505000000</v>
      </c>
      <c r="O320" s="176">
        <v>76784000.000000104</v>
      </c>
      <c r="P320" s="176" t="e">
        <f>VLOOKUP(E320,#REF!,#REF!-2,FALSE)*1000000</f>
        <v>#REF!</v>
      </c>
      <c r="Q320" s="185" t="s">
        <v>25</v>
      </c>
      <c r="R320" s="177" t="s">
        <v>488</v>
      </c>
      <c r="S320" s="177" t="s">
        <v>245</v>
      </c>
      <c r="T320" s="186">
        <v>0</v>
      </c>
      <c r="U320" s="179">
        <f t="shared" si="6"/>
        <v>76784000.000000104</v>
      </c>
      <c r="V320" s="180" t="s">
        <v>26</v>
      </c>
      <c r="W320" s="181"/>
      <c r="X320" s="150"/>
      <c r="Y320" s="150"/>
      <c r="Z320" s="150"/>
      <c r="AA320" s="150"/>
    </row>
    <row r="321" spans="1:27" ht="64.5" customHeight="1">
      <c r="A321" s="169">
        <v>347</v>
      </c>
      <c r="B321" s="178" t="s">
        <v>365</v>
      </c>
      <c r="C321" s="169">
        <v>2311</v>
      </c>
      <c r="D321" s="183">
        <v>46000</v>
      </c>
      <c r="E321" s="172">
        <v>8142731</v>
      </c>
      <c r="F321" s="191">
        <v>10000000000</v>
      </c>
      <c r="G321" s="169" t="s">
        <v>24</v>
      </c>
      <c r="H321" s="174">
        <v>3750000000</v>
      </c>
      <c r="I321" s="184">
        <v>0</v>
      </c>
      <c r="J321" s="184">
        <v>2250000000</v>
      </c>
      <c r="K321" s="175">
        <v>1500000000</v>
      </c>
      <c r="L321" s="176">
        <v>3750000000</v>
      </c>
      <c r="M321" s="176">
        <v>2250000000</v>
      </c>
      <c r="N321" s="176">
        <v>1500000000</v>
      </c>
      <c r="O321" s="176">
        <v>0</v>
      </c>
      <c r="P321" s="176" t="e">
        <f>VLOOKUP(E321,#REF!,#REF!-2,FALSE)*1000000</f>
        <v>#REF!</v>
      </c>
      <c r="Q321" s="185" t="s">
        <v>25</v>
      </c>
      <c r="R321" s="177" t="s">
        <v>488</v>
      </c>
      <c r="S321" s="177"/>
      <c r="T321" s="178">
        <v>0</v>
      </c>
      <c r="U321" s="179">
        <f t="shared" si="6"/>
        <v>0</v>
      </c>
      <c r="V321" s="180" t="s">
        <v>26</v>
      </c>
      <c r="W321" s="181"/>
      <c r="X321" s="150"/>
      <c r="Y321" s="150"/>
      <c r="Z321" s="150"/>
      <c r="AA321" s="150"/>
    </row>
    <row r="322" spans="1:27" ht="64.5" customHeight="1">
      <c r="A322" s="169">
        <v>350</v>
      </c>
      <c r="B322" s="178" t="s">
        <v>366</v>
      </c>
      <c r="C322" s="169">
        <v>3068</v>
      </c>
      <c r="D322" s="183">
        <v>45881</v>
      </c>
      <c r="E322" s="172">
        <v>8146744</v>
      </c>
      <c r="F322" s="191">
        <v>1300000000</v>
      </c>
      <c r="G322" s="169" t="s">
        <v>24</v>
      </c>
      <c r="H322" s="174">
        <v>1000000000</v>
      </c>
      <c r="I322" s="184">
        <v>0</v>
      </c>
      <c r="J322" s="184">
        <v>0</v>
      </c>
      <c r="K322" s="184">
        <v>1000000000</v>
      </c>
      <c r="L322" s="176">
        <v>1000000000</v>
      </c>
      <c r="M322" s="176">
        <v>0</v>
      </c>
      <c r="N322" s="176">
        <v>1000000000</v>
      </c>
      <c r="O322" s="176">
        <v>0</v>
      </c>
      <c r="P322" s="176" t="e">
        <f>VLOOKUP(E322,#REF!,#REF!-2,FALSE)*1000000</f>
        <v>#REF!</v>
      </c>
      <c r="Q322" s="185" t="s">
        <v>25</v>
      </c>
      <c r="R322" s="177" t="s">
        <v>488</v>
      </c>
      <c r="S322" s="177"/>
      <c r="T322" s="178">
        <v>0</v>
      </c>
      <c r="U322" s="179">
        <f t="shared" si="6"/>
        <v>0</v>
      </c>
      <c r="V322" s="180" t="s">
        <v>251</v>
      </c>
      <c r="W322" s="181"/>
      <c r="X322" s="150"/>
      <c r="Y322" s="150"/>
      <c r="Z322" s="150"/>
      <c r="AA322" s="150"/>
    </row>
    <row r="323" spans="1:27" ht="64.5" customHeight="1">
      <c r="A323" s="169">
        <v>352</v>
      </c>
      <c r="B323" s="178" t="s">
        <v>367</v>
      </c>
      <c r="C323" s="169">
        <v>2311</v>
      </c>
      <c r="D323" s="183">
        <v>46000</v>
      </c>
      <c r="E323" s="172">
        <v>8150716</v>
      </c>
      <c r="F323" s="191">
        <v>14980000000</v>
      </c>
      <c r="G323" s="169" t="s">
        <v>24</v>
      </c>
      <c r="H323" s="174">
        <v>2859300000</v>
      </c>
      <c r="I323" s="184">
        <v>0</v>
      </c>
      <c r="J323" s="184">
        <v>0</v>
      </c>
      <c r="K323" s="184">
        <v>2859300000</v>
      </c>
      <c r="L323" s="176">
        <v>2859300000</v>
      </c>
      <c r="M323" s="176">
        <v>0</v>
      </c>
      <c r="N323" s="176">
        <v>2859300000</v>
      </c>
      <c r="O323" s="176">
        <v>0</v>
      </c>
      <c r="P323" s="176" t="e">
        <f>VLOOKUP(E323,#REF!,#REF!-2,FALSE)*1000000</f>
        <v>#REF!</v>
      </c>
      <c r="Q323" s="185" t="s">
        <v>25</v>
      </c>
      <c r="R323" s="177" t="s">
        <v>488</v>
      </c>
      <c r="S323" s="177"/>
      <c r="T323" s="178">
        <v>0</v>
      </c>
      <c r="U323" s="179">
        <f t="shared" si="6"/>
        <v>0</v>
      </c>
      <c r="V323" s="180" t="s">
        <v>26</v>
      </c>
      <c r="W323" s="181"/>
      <c r="X323" s="150"/>
      <c r="Y323" s="150"/>
      <c r="Z323" s="150"/>
      <c r="AA323" s="150"/>
    </row>
    <row r="324" spans="1:27" ht="64.5" customHeight="1">
      <c r="A324" s="169">
        <v>13</v>
      </c>
      <c r="B324" s="170" t="s">
        <v>368</v>
      </c>
      <c r="C324" s="169">
        <v>917</v>
      </c>
      <c r="D324" s="171" t="s">
        <v>23</v>
      </c>
      <c r="E324" s="172">
        <v>7596599</v>
      </c>
      <c r="F324" s="191">
        <v>305000000000</v>
      </c>
      <c r="G324" s="169" t="s">
        <v>24</v>
      </c>
      <c r="H324" s="174">
        <v>78000000000</v>
      </c>
      <c r="I324" s="175">
        <v>0</v>
      </c>
      <c r="J324" s="175">
        <v>0</v>
      </c>
      <c r="K324" s="175">
        <v>78000000000</v>
      </c>
      <c r="L324" s="176">
        <v>78000000000</v>
      </c>
      <c r="M324" s="176">
        <v>0</v>
      </c>
      <c r="N324" s="176">
        <v>78000000000</v>
      </c>
      <c r="O324" s="176">
        <v>0</v>
      </c>
      <c r="P324" s="176" t="e">
        <f>VLOOKUP(E324,#REF!,#REF!-2,FALSE)*1000000</f>
        <v>#REF!</v>
      </c>
      <c r="Q324" s="172" t="s">
        <v>25</v>
      </c>
      <c r="R324" s="177" t="s">
        <v>460</v>
      </c>
      <c r="S324" s="177"/>
      <c r="T324" s="178"/>
      <c r="U324" s="179">
        <f t="shared" si="6"/>
        <v>0</v>
      </c>
      <c r="V324" s="180" t="s">
        <v>26</v>
      </c>
      <c r="W324" s="199"/>
      <c r="X324" s="150"/>
      <c r="Y324" s="150"/>
      <c r="Z324" s="150"/>
      <c r="AA324" s="150"/>
    </row>
    <row r="325" spans="1:27" ht="64.5" customHeight="1">
      <c r="A325" s="169">
        <v>221</v>
      </c>
      <c r="B325" s="178" t="s">
        <v>369</v>
      </c>
      <c r="C325" s="169">
        <v>2219</v>
      </c>
      <c r="D325" s="183">
        <v>45756</v>
      </c>
      <c r="E325" s="172">
        <v>8073435</v>
      </c>
      <c r="F325" s="191">
        <v>3700000000</v>
      </c>
      <c r="G325" s="169" t="s">
        <v>24</v>
      </c>
      <c r="H325" s="174">
        <v>335940000.00000024</v>
      </c>
      <c r="I325" s="184">
        <v>0</v>
      </c>
      <c r="J325" s="184">
        <v>100010000.00000022</v>
      </c>
      <c r="K325" s="184">
        <v>235930000</v>
      </c>
      <c r="L325" s="176">
        <v>311866000</v>
      </c>
      <c r="M325" s="176">
        <v>79405000</v>
      </c>
      <c r="N325" s="176">
        <v>232461000</v>
      </c>
      <c r="O325" s="176">
        <v>24074000.000000238</v>
      </c>
      <c r="P325" s="176" t="e">
        <f>VLOOKUP(E325,#REF!,#REF!-2,FALSE)*1000000</f>
        <v>#REF!</v>
      </c>
      <c r="Q325" s="185" t="s">
        <v>25</v>
      </c>
      <c r="R325" s="177" t="s">
        <v>460</v>
      </c>
      <c r="S325" s="177" t="s">
        <v>370</v>
      </c>
      <c r="T325" s="186">
        <f>24074000-20605000</f>
        <v>3469000</v>
      </c>
      <c r="U325" s="179">
        <f t="shared" si="6"/>
        <v>20605000.000000238</v>
      </c>
      <c r="V325" s="180" t="s">
        <v>26</v>
      </c>
      <c r="W325" s="186">
        <v>20605000</v>
      </c>
      <c r="X325" s="150"/>
      <c r="Y325" s="150"/>
      <c r="Z325" s="150"/>
      <c r="AA325" s="150"/>
    </row>
    <row r="326" spans="1:27" ht="64.5" customHeight="1">
      <c r="A326" s="169">
        <v>301</v>
      </c>
      <c r="B326" s="178" t="s">
        <v>371</v>
      </c>
      <c r="C326" s="169">
        <v>2219</v>
      </c>
      <c r="D326" s="183">
        <v>45756</v>
      </c>
      <c r="E326" s="172">
        <v>8105640</v>
      </c>
      <c r="F326" s="191">
        <v>30000000000</v>
      </c>
      <c r="G326" s="169" t="s">
        <v>24</v>
      </c>
      <c r="H326" s="174">
        <v>26500000000</v>
      </c>
      <c r="I326" s="184">
        <v>0</v>
      </c>
      <c r="J326" s="184">
        <v>8800000000</v>
      </c>
      <c r="K326" s="175">
        <v>17700000000</v>
      </c>
      <c r="L326" s="176">
        <v>26500000000</v>
      </c>
      <c r="M326" s="176">
        <v>8800000000</v>
      </c>
      <c r="N326" s="176">
        <v>17700000000</v>
      </c>
      <c r="O326" s="176">
        <v>0</v>
      </c>
      <c r="P326" s="176" t="e">
        <f>VLOOKUP(E326,#REF!,#REF!-2,FALSE)*1000000</f>
        <v>#REF!</v>
      </c>
      <c r="Q326" s="185" t="s">
        <v>25</v>
      </c>
      <c r="R326" s="177" t="s">
        <v>460</v>
      </c>
      <c r="S326" s="177"/>
      <c r="T326" s="178"/>
      <c r="U326" s="179">
        <f t="shared" si="6"/>
        <v>0</v>
      </c>
      <c r="V326" s="180" t="s">
        <v>26</v>
      </c>
      <c r="W326" s="186"/>
      <c r="X326" s="150"/>
      <c r="Y326" s="150"/>
      <c r="Z326" s="150"/>
      <c r="AA326" s="150"/>
    </row>
    <row r="327" spans="1:27" ht="64.5" customHeight="1">
      <c r="A327" s="169">
        <v>306</v>
      </c>
      <c r="B327" s="178" t="s">
        <v>372</v>
      </c>
      <c r="C327" s="169">
        <v>2219</v>
      </c>
      <c r="D327" s="183">
        <v>45756</v>
      </c>
      <c r="E327" s="172">
        <v>8106819</v>
      </c>
      <c r="F327" s="191">
        <v>25200000000</v>
      </c>
      <c r="G327" s="169" t="s">
        <v>24</v>
      </c>
      <c r="H327" s="174">
        <v>7237773000</v>
      </c>
      <c r="I327" s="184">
        <v>0</v>
      </c>
      <c r="J327" s="184">
        <v>1187773000.0000002</v>
      </c>
      <c r="K327" s="184">
        <v>6050000000</v>
      </c>
      <c r="L327" s="176">
        <v>7237773000</v>
      </c>
      <c r="M327" s="176">
        <v>1187773000.0000002</v>
      </c>
      <c r="N327" s="176">
        <v>6050000000</v>
      </c>
      <c r="O327" s="176">
        <v>0</v>
      </c>
      <c r="P327" s="176" t="e">
        <f>VLOOKUP(E327,#REF!,#REF!-2,FALSE)*1000000</f>
        <v>#REF!</v>
      </c>
      <c r="Q327" s="185" t="s">
        <v>25</v>
      </c>
      <c r="R327" s="177" t="s">
        <v>460</v>
      </c>
      <c r="S327" s="177"/>
      <c r="T327" s="178"/>
      <c r="U327" s="179">
        <f t="shared" si="6"/>
        <v>0</v>
      </c>
      <c r="V327" s="180" t="s">
        <v>26</v>
      </c>
      <c r="W327" s="186"/>
      <c r="X327" s="150"/>
      <c r="Y327" s="150"/>
      <c r="Z327" s="150"/>
      <c r="AA327" s="150"/>
    </row>
    <row r="328" spans="1:27" ht="64.5" customHeight="1">
      <c r="A328" s="169">
        <v>317</v>
      </c>
      <c r="B328" s="178" t="s">
        <v>373</v>
      </c>
      <c r="C328" s="169">
        <v>2219</v>
      </c>
      <c r="D328" s="183">
        <v>45756</v>
      </c>
      <c r="E328" s="172">
        <v>8109227</v>
      </c>
      <c r="F328" s="191">
        <v>14800000000</v>
      </c>
      <c r="G328" s="169" t="s">
        <v>24</v>
      </c>
      <c r="H328" s="174">
        <v>12450000000</v>
      </c>
      <c r="I328" s="184">
        <v>0</v>
      </c>
      <c r="J328" s="184">
        <v>500000000</v>
      </c>
      <c r="K328" s="175">
        <v>11950000000</v>
      </c>
      <c r="L328" s="176">
        <v>12450000000</v>
      </c>
      <c r="M328" s="176">
        <v>500000000</v>
      </c>
      <c r="N328" s="176">
        <v>11950000000</v>
      </c>
      <c r="O328" s="176">
        <v>0</v>
      </c>
      <c r="P328" s="176" t="e">
        <f>VLOOKUP(E328,#REF!,#REF!-2,FALSE)*1000000</f>
        <v>#REF!</v>
      </c>
      <c r="Q328" s="185" t="s">
        <v>25</v>
      </c>
      <c r="R328" s="177" t="s">
        <v>460</v>
      </c>
      <c r="S328" s="177"/>
      <c r="T328" s="178"/>
      <c r="U328" s="179">
        <f t="shared" si="6"/>
        <v>0</v>
      </c>
      <c r="V328" s="180" t="s">
        <v>26</v>
      </c>
      <c r="W328" s="186"/>
      <c r="X328" s="150"/>
      <c r="Y328" s="150"/>
      <c r="Z328" s="150"/>
      <c r="AA328" s="150"/>
    </row>
    <row r="329" spans="1:27" s="256" customFormat="1" ht="64.5" customHeight="1">
      <c r="A329" s="238">
        <v>319</v>
      </c>
      <c r="B329" s="247" t="s">
        <v>374</v>
      </c>
      <c r="C329" s="238">
        <v>2219</v>
      </c>
      <c r="D329" s="250">
        <v>45756</v>
      </c>
      <c r="E329" s="241">
        <v>8109229</v>
      </c>
      <c r="F329" s="254">
        <v>19800000000</v>
      </c>
      <c r="G329" s="238" t="s">
        <v>24</v>
      </c>
      <c r="H329" s="243">
        <v>6680582000</v>
      </c>
      <c r="I329" s="251">
        <v>0</v>
      </c>
      <c r="J329" s="251">
        <v>730582000</v>
      </c>
      <c r="K329" s="251">
        <v>5950000000</v>
      </c>
      <c r="L329" s="245">
        <v>6680580000</v>
      </c>
      <c r="M329" s="245">
        <v>730580000</v>
      </c>
      <c r="N329" s="245">
        <v>5950000000</v>
      </c>
      <c r="O329" s="245">
        <v>2000.0000004074536</v>
      </c>
      <c r="P329" s="245" t="e">
        <f>VLOOKUP(E329,#REF!,#REF!-2,FALSE)*1000000</f>
        <v>#REF!</v>
      </c>
      <c r="Q329" s="252" t="s">
        <v>25</v>
      </c>
      <c r="R329" s="246" t="s">
        <v>460</v>
      </c>
      <c r="S329" s="246" t="s">
        <v>375</v>
      </c>
      <c r="T329" s="253">
        <v>0</v>
      </c>
      <c r="U329" s="248">
        <f t="shared" si="6"/>
        <v>2000.0000004074536</v>
      </c>
      <c r="V329" s="249" t="s">
        <v>26</v>
      </c>
      <c r="W329" s="253">
        <v>2000</v>
      </c>
      <c r="X329" s="237"/>
      <c r="Y329" s="237"/>
      <c r="Z329" s="237"/>
      <c r="AA329" s="237"/>
    </row>
    <row r="330" spans="1:27" ht="64.5" customHeight="1">
      <c r="A330" s="169">
        <v>331</v>
      </c>
      <c r="B330" s="178" t="s">
        <v>376</v>
      </c>
      <c r="C330" s="169">
        <v>2219</v>
      </c>
      <c r="D330" s="183">
        <v>45756</v>
      </c>
      <c r="E330" s="172">
        <v>8118229</v>
      </c>
      <c r="F330" s="191">
        <v>13967890000</v>
      </c>
      <c r="G330" s="169" t="s">
        <v>24</v>
      </c>
      <c r="H330" s="174">
        <v>13500000000</v>
      </c>
      <c r="I330" s="184">
        <v>0</v>
      </c>
      <c r="J330" s="184">
        <v>0</v>
      </c>
      <c r="K330" s="184">
        <v>13500000000</v>
      </c>
      <c r="L330" s="176">
        <v>13500000000</v>
      </c>
      <c r="M330" s="176">
        <v>0</v>
      </c>
      <c r="N330" s="176">
        <v>13500000000</v>
      </c>
      <c r="O330" s="176">
        <v>0</v>
      </c>
      <c r="P330" s="176" t="e">
        <f>VLOOKUP(E330,#REF!,#REF!-2,FALSE)*1000000</f>
        <v>#REF!</v>
      </c>
      <c r="Q330" s="185" t="s">
        <v>25</v>
      </c>
      <c r="R330" s="177" t="s">
        <v>460</v>
      </c>
      <c r="S330" s="177"/>
      <c r="T330" s="178"/>
      <c r="U330" s="179">
        <f t="shared" si="6"/>
        <v>0</v>
      </c>
      <c r="V330" s="180" t="s">
        <v>26</v>
      </c>
      <c r="W330" s="186"/>
      <c r="X330" s="150"/>
      <c r="Y330" s="150"/>
      <c r="Z330" s="150"/>
      <c r="AA330" s="150"/>
    </row>
    <row r="331" spans="1:27" ht="64.5" customHeight="1">
      <c r="A331" s="169">
        <v>334</v>
      </c>
      <c r="B331" s="178" t="s">
        <v>377</v>
      </c>
      <c r="C331" s="169">
        <v>2219</v>
      </c>
      <c r="D331" s="183">
        <v>45756</v>
      </c>
      <c r="E331" s="172">
        <v>8128255</v>
      </c>
      <c r="F331" s="191">
        <v>23500000000</v>
      </c>
      <c r="G331" s="169" t="s">
        <v>24</v>
      </c>
      <c r="H331" s="174">
        <v>6199995999.999999</v>
      </c>
      <c r="I331" s="184">
        <v>0</v>
      </c>
      <c r="J331" s="184">
        <v>1182856000</v>
      </c>
      <c r="K331" s="184">
        <v>5017139999.999999</v>
      </c>
      <c r="L331" s="176">
        <v>6199996000</v>
      </c>
      <c r="M331" s="176">
        <v>1182856000</v>
      </c>
      <c r="N331" s="176">
        <v>5017140000</v>
      </c>
      <c r="O331" s="176">
        <v>0</v>
      </c>
      <c r="P331" s="176" t="e">
        <f>VLOOKUP(E331,#REF!,#REF!-2,FALSE)*1000000</f>
        <v>#REF!</v>
      </c>
      <c r="Q331" s="185" t="s">
        <v>25</v>
      </c>
      <c r="R331" s="177" t="s">
        <v>460</v>
      </c>
      <c r="S331" s="177"/>
      <c r="T331" s="178"/>
      <c r="U331" s="179">
        <f t="shared" ref="U331:U394" si="7">+O331-T331</f>
        <v>0</v>
      </c>
      <c r="V331" s="180" t="s">
        <v>26</v>
      </c>
      <c r="W331" s="186"/>
      <c r="X331" s="150"/>
      <c r="Y331" s="150"/>
      <c r="Z331" s="150"/>
      <c r="AA331" s="150"/>
    </row>
    <row r="332" spans="1:27" ht="64.5" customHeight="1">
      <c r="A332" s="169">
        <v>337</v>
      </c>
      <c r="B332" s="178" t="s">
        <v>378</v>
      </c>
      <c r="C332" s="169">
        <v>2219</v>
      </c>
      <c r="D332" s="183">
        <v>45756</v>
      </c>
      <c r="E332" s="172">
        <v>8130582</v>
      </c>
      <c r="F332" s="191">
        <v>15000000000</v>
      </c>
      <c r="G332" s="169" t="s">
        <v>24</v>
      </c>
      <c r="H332" s="174">
        <v>10497288800</v>
      </c>
      <c r="I332" s="184">
        <v>0</v>
      </c>
      <c r="J332" s="184">
        <v>0</v>
      </c>
      <c r="K332" s="175">
        <v>10497288800</v>
      </c>
      <c r="L332" s="176">
        <v>10497288000</v>
      </c>
      <c r="M332" s="176">
        <v>0</v>
      </c>
      <c r="N332" s="176">
        <v>10497288000</v>
      </c>
      <c r="O332" s="176">
        <v>799.99999979918357</v>
      </c>
      <c r="P332" s="176" t="e">
        <f>VLOOKUP(E332,#REF!,#REF!-2,FALSE)*1000000</f>
        <v>#REF!</v>
      </c>
      <c r="Q332" s="185" t="s">
        <v>25</v>
      </c>
      <c r="R332" s="177" t="s">
        <v>460</v>
      </c>
      <c r="S332" s="177" t="s">
        <v>370</v>
      </c>
      <c r="T332" s="186">
        <v>800</v>
      </c>
      <c r="U332" s="179">
        <f t="shared" si="7"/>
        <v>-2.0081643015146255E-7</v>
      </c>
      <c r="V332" s="180" t="s">
        <v>26</v>
      </c>
      <c r="W332" s="199"/>
      <c r="X332" s="150"/>
      <c r="Y332" s="150"/>
      <c r="Z332" s="150"/>
      <c r="AA332" s="150"/>
    </row>
    <row r="333" spans="1:27" ht="64.5" customHeight="1">
      <c r="A333" s="169">
        <v>338</v>
      </c>
      <c r="B333" s="178" t="s">
        <v>379</v>
      </c>
      <c r="C333" s="169">
        <v>2219</v>
      </c>
      <c r="D333" s="183">
        <v>45756</v>
      </c>
      <c r="E333" s="172">
        <v>8133427</v>
      </c>
      <c r="F333" s="191">
        <v>55000000000</v>
      </c>
      <c r="G333" s="169" t="s">
        <v>24</v>
      </c>
      <c r="H333" s="174">
        <v>19000000000</v>
      </c>
      <c r="I333" s="184">
        <v>0</v>
      </c>
      <c r="J333" s="184">
        <v>500000000</v>
      </c>
      <c r="K333" s="175">
        <v>18500000000</v>
      </c>
      <c r="L333" s="176">
        <v>19000000000</v>
      </c>
      <c r="M333" s="176">
        <v>500000000</v>
      </c>
      <c r="N333" s="176">
        <v>18500000000</v>
      </c>
      <c r="O333" s="176">
        <v>0</v>
      </c>
      <c r="P333" s="176" t="e">
        <f>VLOOKUP(E333,#REF!,#REF!-2,FALSE)*1000000</f>
        <v>#REF!</v>
      </c>
      <c r="Q333" s="185" t="s">
        <v>25</v>
      </c>
      <c r="R333" s="177" t="s">
        <v>460</v>
      </c>
      <c r="S333" s="177"/>
      <c r="T333" s="178"/>
      <c r="U333" s="179">
        <f t="shared" si="7"/>
        <v>0</v>
      </c>
      <c r="V333" s="180" t="s">
        <v>26</v>
      </c>
      <c r="W333" s="199"/>
      <c r="X333" s="150"/>
      <c r="Y333" s="150"/>
      <c r="Z333" s="150"/>
      <c r="AA333" s="150"/>
    </row>
    <row r="334" spans="1:27" ht="74.25" customHeight="1">
      <c r="A334" s="169">
        <v>348</v>
      </c>
      <c r="B334" s="178" t="s">
        <v>380</v>
      </c>
      <c r="C334" s="169">
        <v>2219</v>
      </c>
      <c r="D334" s="183">
        <v>45756</v>
      </c>
      <c r="E334" s="172">
        <v>8142738</v>
      </c>
      <c r="F334" s="191">
        <v>1731717000</v>
      </c>
      <c r="G334" s="169" t="s">
        <v>24</v>
      </c>
      <c r="H334" s="174">
        <v>1350000000</v>
      </c>
      <c r="I334" s="184">
        <v>0</v>
      </c>
      <c r="J334" s="184">
        <v>0</v>
      </c>
      <c r="K334" s="184">
        <v>1350000000</v>
      </c>
      <c r="L334" s="176">
        <v>1350000000</v>
      </c>
      <c r="M334" s="176">
        <v>0</v>
      </c>
      <c r="N334" s="176">
        <v>1350000000</v>
      </c>
      <c r="O334" s="176">
        <v>0</v>
      </c>
      <c r="P334" s="176" t="e">
        <f>VLOOKUP(E334,#REF!,#REF!-2,FALSE)*1000000</f>
        <v>#REF!</v>
      </c>
      <c r="Q334" s="185" t="s">
        <v>25</v>
      </c>
      <c r="R334" s="177" t="s">
        <v>460</v>
      </c>
      <c r="S334" s="177"/>
      <c r="T334" s="178"/>
      <c r="U334" s="179">
        <f t="shared" si="7"/>
        <v>0</v>
      </c>
      <c r="V334" s="180" t="s">
        <v>26</v>
      </c>
      <c r="W334" s="199"/>
      <c r="X334" s="150"/>
      <c r="Y334" s="150"/>
      <c r="Z334" s="150"/>
      <c r="AA334" s="150"/>
    </row>
    <row r="335" spans="1:27" ht="74.25" customHeight="1">
      <c r="A335" s="169">
        <v>349</v>
      </c>
      <c r="B335" s="178" t="s">
        <v>381</v>
      </c>
      <c r="C335" s="169">
        <v>2219</v>
      </c>
      <c r="D335" s="183">
        <v>45756</v>
      </c>
      <c r="E335" s="172">
        <v>8146371</v>
      </c>
      <c r="F335" s="191">
        <v>39000000000</v>
      </c>
      <c r="G335" s="169" t="s">
        <v>24</v>
      </c>
      <c r="H335" s="174">
        <v>21000000000</v>
      </c>
      <c r="I335" s="184">
        <v>0</v>
      </c>
      <c r="J335" s="184">
        <v>0</v>
      </c>
      <c r="K335" s="175">
        <v>21000000000</v>
      </c>
      <c r="L335" s="176">
        <v>21000000000</v>
      </c>
      <c r="M335" s="176">
        <v>0</v>
      </c>
      <c r="N335" s="176">
        <v>21000000000</v>
      </c>
      <c r="O335" s="176">
        <v>0</v>
      </c>
      <c r="P335" s="176" t="e">
        <f>VLOOKUP(E335,#REF!,#REF!-2,FALSE)*1000000</f>
        <v>#REF!</v>
      </c>
      <c r="Q335" s="185" t="s">
        <v>25</v>
      </c>
      <c r="R335" s="177" t="s">
        <v>460</v>
      </c>
      <c r="S335" s="177"/>
      <c r="T335" s="178"/>
      <c r="U335" s="179">
        <f t="shared" si="7"/>
        <v>0</v>
      </c>
      <c r="V335" s="180" t="s">
        <v>26</v>
      </c>
      <c r="W335" s="199"/>
      <c r="X335" s="150"/>
      <c r="Y335" s="150"/>
      <c r="Z335" s="150"/>
      <c r="AA335" s="150"/>
    </row>
    <row r="336" spans="1:27" ht="74.25" customHeight="1">
      <c r="A336" s="169">
        <v>351</v>
      </c>
      <c r="B336" s="178" t="s">
        <v>382</v>
      </c>
      <c r="C336" s="169">
        <v>2219</v>
      </c>
      <c r="D336" s="183">
        <v>45756</v>
      </c>
      <c r="E336" s="172">
        <v>8146782</v>
      </c>
      <c r="F336" s="191">
        <v>13708000000</v>
      </c>
      <c r="G336" s="169" t="s">
        <v>24</v>
      </c>
      <c r="H336" s="174">
        <v>11450000000</v>
      </c>
      <c r="I336" s="184">
        <v>0</v>
      </c>
      <c r="J336" s="184">
        <v>0</v>
      </c>
      <c r="K336" s="175">
        <v>11450000000</v>
      </c>
      <c r="L336" s="176">
        <v>11450000000</v>
      </c>
      <c r="M336" s="176">
        <v>0</v>
      </c>
      <c r="N336" s="176">
        <v>11450000000</v>
      </c>
      <c r="O336" s="176">
        <v>0</v>
      </c>
      <c r="P336" s="176" t="e">
        <f>VLOOKUP(E336,#REF!,#REF!-2,FALSE)*1000000</f>
        <v>#REF!</v>
      </c>
      <c r="Q336" s="185" t="s">
        <v>25</v>
      </c>
      <c r="R336" s="177" t="s">
        <v>460</v>
      </c>
      <c r="S336" s="177"/>
      <c r="T336" s="178"/>
      <c r="U336" s="179">
        <f t="shared" si="7"/>
        <v>0</v>
      </c>
      <c r="V336" s="180" t="s">
        <v>26</v>
      </c>
      <c r="W336" s="199"/>
      <c r="X336" s="150"/>
      <c r="Y336" s="150"/>
      <c r="Z336" s="150"/>
      <c r="AA336" s="150"/>
    </row>
    <row r="337" spans="1:27" ht="74.25" customHeight="1">
      <c r="A337" s="169">
        <v>356</v>
      </c>
      <c r="B337" s="178" t="s">
        <v>383</v>
      </c>
      <c r="C337" s="169">
        <v>2219</v>
      </c>
      <c r="D337" s="183">
        <v>45756</v>
      </c>
      <c r="E337" s="172">
        <v>8155516</v>
      </c>
      <c r="F337" s="191">
        <v>13816617000</v>
      </c>
      <c r="G337" s="169" t="s">
        <v>24</v>
      </c>
      <c r="H337" s="174">
        <v>4500000000</v>
      </c>
      <c r="I337" s="184">
        <v>0</v>
      </c>
      <c r="J337" s="184">
        <v>0</v>
      </c>
      <c r="K337" s="184">
        <v>4500000000</v>
      </c>
      <c r="L337" s="176">
        <v>4500000000</v>
      </c>
      <c r="M337" s="176">
        <v>0</v>
      </c>
      <c r="N337" s="176">
        <v>4500000000</v>
      </c>
      <c r="O337" s="176">
        <v>0</v>
      </c>
      <c r="P337" s="176" t="e">
        <f>VLOOKUP(E337,#REF!,#REF!-2,FALSE)*1000000</f>
        <v>#REF!</v>
      </c>
      <c r="Q337" s="185" t="s">
        <v>25</v>
      </c>
      <c r="R337" s="177" t="s">
        <v>460</v>
      </c>
      <c r="S337" s="177"/>
      <c r="T337" s="178"/>
      <c r="U337" s="179">
        <f t="shared" si="7"/>
        <v>0</v>
      </c>
      <c r="V337" s="180" t="s">
        <v>26</v>
      </c>
      <c r="W337" s="199"/>
      <c r="X337" s="150"/>
      <c r="Y337" s="150"/>
      <c r="Z337" s="150"/>
      <c r="AA337" s="150"/>
    </row>
    <row r="338" spans="1:27" ht="74.25" customHeight="1">
      <c r="A338" s="169">
        <v>363</v>
      </c>
      <c r="B338" s="178" t="s">
        <v>384</v>
      </c>
      <c r="C338" s="169">
        <v>2219</v>
      </c>
      <c r="D338" s="183">
        <v>45756</v>
      </c>
      <c r="E338" s="172">
        <v>8156795</v>
      </c>
      <c r="F338" s="191">
        <v>19248205000</v>
      </c>
      <c r="G338" s="169" t="s">
        <v>24</v>
      </c>
      <c r="H338" s="174">
        <v>10000000000</v>
      </c>
      <c r="I338" s="184">
        <v>0</v>
      </c>
      <c r="J338" s="184">
        <v>0</v>
      </c>
      <c r="K338" s="184">
        <v>10000000000</v>
      </c>
      <c r="L338" s="176">
        <v>10000000000</v>
      </c>
      <c r="M338" s="176">
        <v>0</v>
      </c>
      <c r="N338" s="176">
        <v>10000000000</v>
      </c>
      <c r="O338" s="176">
        <v>0</v>
      </c>
      <c r="P338" s="176" t="e">
        <f>VLOOKUP(E338,#REF!,#REF!-2,FALSE)*1000000</f>
        <v>#REF!</v>
      </c>
      <c r="Q338" s="185" t="s">
        <v>25</v>
      </c>
      <c r="R338" s="177" t="s">
        <v>460</v>
      </c>
      <c r="S338" s="177"/>
      <c r="T338" s="178"/>
      <c r="U338" s="179">
        <f t="shared" si="7"/>
        <v>0</v>
      </c>
      <c r="V338" s="180" t="s">
        <v>26</v>
      </c>
      <c r="W338" s="199"/>
      <c r="X338" s="150"/>
      <c r="Y338" s="150"/>
      <c r="Z338" s="150"/>
      <c r="AA338" s="150"/>
    </row>
    <row r="339" spans="1:27" ht="74.25" customHeight="1">
      <c r="A339" s="169">
        <v>364</v>
      </c>
      <c r="B339" s="178" t="s">
        <v>385</v>
      </c>
      <c r="C339" s="169">
        <v>2219</v>
      </c>
      <c r="D339" s="183">
        <v>45756</v>
      </c>
      <c r="E339" s="172">
        <v>8157030</v>
      </c>
      <c r="F339" s="191">
        <v>6000000000</v>
      </c>
      <c r="G339" s="169" t="s">
        <v>24</v>
      </c>
      <c r="H339" s="174">
        <v>3800000000</v>
      </c>
      <c r="I339" s="184">
        <v>0</v>
      </c>
      <c r="J339" s="184">
        <v>0</v>
      </c>
      <c r="K339" s="175">
        <v>3800000000</v>
      </c>
      <c r="L339" s="176">
        <v>3800000000</v>
      </c>
      <c r="M339" s="176">
        <v>0</v>
      </c>
      <c r="N339" s="176">
        <v>3800000000</v>
      </c>
      <c r="O339" s="176">
        <v>0</v>
      </c>
      <c r="P339" s="176" t="e">
        <f>VLOOKUP(E339,#REF!,#REF!-2,FALSE)*1000000</f>
        <v>#REF!</v>
      </c>
      <c r="Q339" s="185" t="s">
        <v>25</v>
      </c>
      <c r="R339" s="177" t="s">
        <v>460</v>
      </c>
      <c r="S339" s="177"/>
      <c r="T339" s="178"/>
      <c r="U339" s="179">
        <f t="shared" si="7"/>
        <v>0</v>
      </c>
      <c r="V339" s="180" t="s">
        <v>26</v>
      </c>
      <c r="W339" s="199"/>
      <c r="X339" s="150"/>
      <c r="Y339" s="150"/>
      <c r="Z339" s="150"/>
      <c r="AA339" s="150"/>
    </row>
    <row r="340" spans="1:27" ht="74.25" customHeight="1">
      <c r="A340" s="169">
        <v>365</v>
      </c>
      <c r="B340" s="178" t="s">
        <v>386</v>
      </c>
      <c r="C340" s="169">
        <v>2219</v>
      </c>
      <c r="D340" s="183">
        <v>45756</v>
      </c>
      <c r="E340" s="172">
        <v>8157031</v>
      </c>
      <c r="F340" s="191">
        <v>1068000000</v>
      </c>
      <c r="G340" s="169" t="s">
        <v>24</v>
      </c>
      <c r="H340" s="174">
        <v>1000000000</v>
      </c>
      <c r="I340" s="184">
        <v>0</v>
      </c>
      <c r="J340" s="184">
        <v>0</v>
      </c>
      <c r="K340" s="184">
        <v>1000000000</v>
      </c>
      <c r="L340" s="176">
        <v>944332000</v>
      </c>
      <c r="M340" s="176">
        <v>0</v>
      </c>
      <c r="N340" s="176">
        <v>944332000</v>
      </c>
      <c r="O340" s="176">
        <v>55668000.000000007</v>
      </c>
      <c r="P340" s="176" t="e">
        <f>VLOOKUP(E340,#REF!,#REF!-2,FALSE)*1000000</f>
        <v>#REF!</v>
      </c>
      <c r="Q340" s="185" t="s">
        <v>25</v>
      </c>
      <c r="R340" s="177" t="s">
        <v>460</v>
      </c>
      <c r="S340" s="177" t="s">
        <v>370</v>
      </c>
      <c r="T340" s="186">
        <v>55668000</v>
      </c>
      <c r="U340" s="179">
        <f t="shared" si="7"/>
        <v>0</v>
      </c>
      <c r="V340" s="180" t="s">
        <v>26</v>
      </c>
      <c r="W340" s="199"/>
      <c r="X340" s="150"/>
      <c r="Y340" s="150"/>
      <c r="Z340" s="150"/>
      <c r="AA340" s="150"/>
    </row>
    <row r="341" spans="1:27" ht="74.25" customHeight="1">
      <c r="A341" s="169">
        <v>366</v>
      </c>
      <c r="B341" s="178" t="s">
        <v>387</v>
      </c>
      <c r="C341" s="169">
        <v>2219</v>
      </c>
      <c r="D341" s="183">
        <v>45756</v>
      </c>
      <c r="E341" s="172">
        <v>8157208</v>
      </c>
      <c r="F341" s="191">
        <v>8500000000</v>
      </c>
      <c r="G341" s="169" t="s">
        <v>24</v>
      </c>
      <c r="H341" s="174">
        <v>4000000000</v>
      </c>
      <c r="I341" s="184">
        <v>0</v>
      </c>
      <c r="J341" s="184">
        <v>0</v>
      </c>
      <c r="K341" s="184">
        <v>4000000000</v>
      </c>
      <c r="L341" s="176">
        <v>4000000000</v>
      </c>
      <c r="M341" s="176">
        <v>0</v>
      </c>
      <c r="N341" s="176">
        <v>4000000000</v>
      </c>
      <c r="O341" s="176">
        <v>0</v>
      </c>
      <c r="P341" s="176" t="e">
        <f>VLOOKUP(E341,#REF!,#REF!-2,FALSE)*1000000</f>
        <v>#REF!</v>
      </c>
      <c r="Q341" s="185" t="s">
        <v>25</v>
      </c>
      <c r="R341" s="177" t="s">
        <v>460</v>
      </c>
      <c r="S341" s="177"/>
      <c r="T341" s="178"/>
      <c r="U341" s="179">
        <f t="shared" si="7"/>
        <v>0</v>
      </c>
      <c r="V341" s="180" t="s">
        <v>26</v>
      </c>
      <c r="W341" s="199"/>
      <c r="X341" s="150"/>
      <c r="Y341" s="150"/>
      <c r="Z341" s="150"/>
      <c r="AA341" s="150"/>
    </row>
    <row r="342" spans="1:27" ht="74.25" customHeight="1">
      <c r="A342" s="169">
        <v>367</v>
      </c>
      <c r="B342" s="178" t="s">
        <v>388</v>
      </c>
      <c r="C342" s="169">
        <v>2219</v>
      </c>
      <c r="D342" s="183">
        <v>45756</v>
      </c>
      <c r="E342" s="172">
        <v>8157364</v>
      </c>
      <c r="F342" s="191">
        <v>2931844000</v>
      </c>
      <c r="G342" s="169" t="s">
        <v>24</v>
      </c>
      <c r="H342" s="174">
        <v>2000000000</v>
      </c>
      <c r="I342" s="184">
        <v>0</v>
      </c>
      <c r="J342" s="184">
        <v>0</v>
      </c>
      <c r="K342" s="184">
        <v>2000000000</v>
      </c>
      <c r="L342" s="176">
        <v>2000000000</v>
      </c>
      <c r="M342" s="176">
        <v>0</v>
      </c>
      <c r="N342" s="176">
        <v>2000000000</v>
      </c>
      <c r="O342" s="176">
        <v>0</v>
      </c>
      <c r="P342" s="176" t="e">
        <f>VLOOKUP(E342,#REF!,#REF!-2,FALSE)*1000000</f>
        <v>#REF!</v>
      </c>
      <c r="Q342" s="185" t="s">
        <v>25</v>
      </c>
      <c r="R342" s="177" t="s">
        <v>460</v>
      </c>
      <c r="S342" s="177"/>
      <c r="T342" s="178"/>
      <c r="U342" s="179">
        <f t="shared" si="7"/>
        <v>0</v>
      </c>
      <c r="V342" s="180" t="s">
        <v>26</v>
      </c>
      <c r="W342" s="199"/>
      <c r="X342" s="150"/>
      <c r="Y342" s="150"/>
      <c r="Z342" s="150"/>
      <c r="AA342" s="150"/>
    </row>
    <row r="343" spans="1:27" ht="74.25" customHeight="1">
      <c r="A343" s="169">
        <v>379</v>
      </c>
      <c r="B343" s="178" t="s">
        <v>389</v>
      </c>
      <c r="C343" s="169">
        <v>2219</v>
      </c>
      <c r="D343" s="183">
        <v>45756</v>
      </c>
      <c r="E343" s="172">
        <v>8158271</v>
      </c>
      <c r="F343" s="191">
        <v>7000000000</v>
      </c>
      <c r="G343" s="169" t="s">
        <v>24</v>
      </c>
      <c r="H343" s="174">
        <v>4600000000</v>
      </c>
      <c r="I343" s="184">
        <v>0</v>
      </c>
      <c r="J343" s="184">
        <v>0</v>
      </c>
      <c r="K343" s="175">
        <v>4600000000</v>
      </c>
      <c r="L343" s="176">
        <v>4600000000</v>
      </c>
      <c r="M343" s="176">
        <v>0</v>
      </c>
      <c r="N343" s="176">
        <v>4600000000</v>
      </c>
      <c r="O343" s="176">
        <v>0</v>
      </c>
      <c r="P343" s="176" t="e">
        <f>VLOOKUP(E343,#REF!,#REF!-2,FALSE)*1000000</f>
        <v>#REF!</v>
      </c>
      <c r="Q343" s="185" t="s">
        <v>25</v>
      </c>
      <c r="R343" s="177" t="s">
        <v>460</v>
      </c>
      <c r="S343" s="177"/>
      <c r="T343" s="178"/>
      <c r="U343" s="179">
        <f t="shared" si="7"/>
        <v>0</v>
      </c>
      <c r="V343" s="180" t="s">
        <v>26</v>
      </c>
      <c r="W343" s="199"/>
      <c r="X343" s="150"/>
      <c r="Y343" s="150"/>
      <c r="Z343" s="150"/>
      <c r="AA343" s="150"/>
    </row>
    <row r="344" spans="1:27" ht="64.5" customHeight="1">
      <c r="A344" s="169">
        <v>383</v>
      </c>
      <c r="B344" s="178" t="s">
        <v>390</v>
      </c>
      <c r="C344" s="169">
        <v>2219</v>
      </c>
      <c r="D344" s="183">
        <v>45756</v>
      </c>
      <c r="E344" s="172">
        <v>8158630</v>
      </c>
      <c r="F344" s="191">
        <v>325000000000</v>
      </c>
      <c r="G344" s="169" t="s">
        <v>24</v>
      </c>
      <c r="H344" s="174">
        <v>5500000000</v>
      </c>
      <c r="I344" s="184">
        <v>0</v>
      </c>
      <c r="J344" s="184">
        <v>0</v>
      </c>
      <c r="K344" s="184">
        <v>5500000000</v>
      </c>
      <c r="L344" s="176">
        <v>5500000000</v>
      </c>
      <c r="M344" s="176">
        <v>0</v>
      </c>
      <c r="N344" s="176">
        <v>5500000000</v>
      </c>
      <c r="O344" s="176">
        <v>0</v>
      </c>
      <c r="P344" s="176" t="e">
        <f>VLOOKUP(E344,#REF!,#REF!-2,FALSE)*1000000</f>
        <v>#REF!</v>
      </c>
      <c r="Q344" s="185" t="s">
        <v>25</v>
      </c>
      <c r="R344" s="177" t="s">
        <v>460</v>
      </c>
      <c r="S344" s="177"/>
      <c r="T344" s="178"/>
      <c r="U344" s="179">
        <f t="shared" si="7"/>
        <v>0</v>
      </c>
      <c r="V344" s="180" t="s">
        <v>26</v>
      </c>
      <c r="W344" s="199"/>
      <c r="X344" s="150"/>
      <c r="Y344" s="150"/>
      <c r="Z344" s="150"/>
      <c r="AA344" s="150"/>
    </row>
    <row r="345" spans="1:27" ht="64.5" customHeight="1">
      <c r="A345" s="169">
        <v>385</v>
      </c>
      <c r="B345" s="178" t="s">
        <v>391</v>
      </c>
      <c r="C345" s="169">
        <v>2219</v>
      </c>
      <c r="D345" s="183">
        <v>45756</v>
      </c>
      <c r="E345" s="172">
        <v>8158633</v>
      </c>
      <c r="F345" s="191">
        <v>13500000000</v>
      </c>
      <c r="G345" s="169" t="s">
        <v>24</v>
      </c>
      <c r="H345" s="174">
        <v>7000000000</v>
      </c>
      <c r="I345" s="184">
        <v>0</v>
      </c>
      <c r="J345" s="184">
        <v>0</v>
      </c>
      <c r="K345" s="184">
        <v>7000000000</v>
      </c>
      <c r="L345" s="176">
        <v>7000000000</v>
      </c>
      <c r="M345" s="176">
        <v>0</v>
      </c>
      <c r="N345" s="176">
        <v>7000000000</v>
      </c>
      <c r="O345" s="176">
        <v>0</v>
      </c>
      <c r="P345" s="176" t="e">
        <f>VLOOKUP(E345,#REF!,#REF!-2,FALSE)*1000000</f>
        <v>#REF!</v>
      </c>
      <c r="Q345" s="185" t="s">
        <v>25</v>
      </c>
      <c r="R345" s="177" t="s">
        <v>460</v>
      </c>
      <c r="S345" s="177"/>
      <c r="T345" s="178"/>
      <c r="U345" s="179">
        <f t="shared" si="7"/>
        <v>0</v>
      </c>
      <c r="V345" s="180" t="s">
        <v>26</v>
      </c>
      <c r="W345" s="199"/>
      <c r="X345" s="150"/>
      <c r="Y345" s="150"/>
      <c r="Z345" s="150"/>
      <c r="AA345" s="150"/>
    </row>
    <row r="346" spans="1:27" ht="64.5" customHeight="1">
      <c r="A346" s="169">
        <v>388</v>
      </c>
      <c r="B346" s="178" t="s">
        <v>392</v>
      </c>
      <c r="C346" s="169">
        <v>2219</v>
      </c>
      <c r="D346" s="183">
        <v>45756</v>
      </c>
      <c r="E346" s="192">
        <v>8160551</v>
      </c>
      <c r="F346" s="191">
        <v>10000000000</v>
      </c>
      <c r="G346" s="169" t="s">
        <v>24</v>
      </c>
      <c r="H346" s="174">
        <v>3000000000</v>
      </c>
      <c r="I346" s="184">
        <v>0</v>
      </c>
      <c r="J346" s="184">
        <v>0</v>
      </c>
      <c r="K346" s="184">
        <v>3000000000</v>
      </c>
      <c r="L346" s="176">
        <v>3000000000</v>
      </c>
      <c r="M346" s="176">
        <v>0</v>
      </c>
      <c r="N346" s="176">
        <v>3000000000</v>
      </c>
      <c r="O346" s="176">
        <v>0</v>
      </c>
      <c r="P346" s="176" t="e">
        <f>VLOOKUP(E346,#REF!,#REF!-2,FALSE)*1000000</f>
        <v>#REF!</v>
      </c>
      <c r="Q346" s="185" t="s">
        <v>25</v>
      </c>
      <c r="R346" s="177" t="s">
        <v>460</v>
      </c>
      <c r="S346" s="177"/>
      <c r="T346" s="178"/>
      <c r="U346" s="179">
        <f t="shared" si="7"/>
        <v>0</v>
      </c>
      <c r="V346" s="180" t="s">
        <v>26</v>
      </c>
      <c r="W346" s="199"/>
      <c r="X346" s="150"/>
      <c r="Y346" s="150"/>
      <c r="Z346" s="150"/>
      <c r="AA346" s="150"/>
    </row>
    <row r="347" spans="1:27" s="256" customFormat="1" ht="64.5" customHeight="1">
      <c r="A347" s="238">
        <v>17</v>
      </c>
      <c r="B347" s="247" t="s">
        <v>393</v>
      </c>
      <c r="C347" s="238">
        <v>2219</v>
      </c>
      <c r="D347" s="250">
        <v>45756</v>
      </c>
      <c r="E347" s="241">
        <v>7633567</v>
      </c>
      <c r="F347" s="254">
        <v>4339643000</v>
      </c>
      <c r="G347" s="238" t="s">
        <v>24</v>
      </c>
      <c r="H347" s="243">
        <v>242392000</v>
      </c>
      <c r="I347" s="251">
        <v>0</v>
      </c>
      <c r="J347" s="251">
        <v>0</v>
      </c>
      <c r="K347" s="251">
        <v>242392000</v>
      </c>
      <c r="L347" s="245">
        <v>242391649</v>
      </c>
      <c r="M347" s="245">
        <v>0</v>
      </c>
      <c r="N347" s="245">
        <v>242391649</v>
      </c>
      <c r="O347" s="245">
        <v>350.99999999488318</v>
      </c>
      <c r="P347" s="245" t="e">
        <f>VLOOKUP(E347,#REF!,#REF!-2,FALSE)*1000000</f>
        <v>#REF!</v>
      </c>
      <c r="Q347" s="252" t="s">
        <v>25</v>
      </c>
      <c r="R347" s="246" t="s">
        <v>465</v>
      </c>
      <c r="S347" s="246" t="s">
        <v>65</v>
      </c>
      <c r="T347" s="253">
        <v>0</v>
      </c>
      <c r="U347" s="248">
        <f t="shared" si="7"/>
        <v>350.99999999488318</v>
      </c>
      <c r="V347" s="249" t="s">
        <v>26</v>
      </c>
      <c r="W347" s="257"/>
      <c r="X347" s="237"/>
      <c r="Y347" s="237"/>
      <c r="Z347" s="237"/>
      <c r="AA347" s="237"/>
    </row>
    <row r="348" spans="1:27" s="256" customFormat="1" ht="46.5" customHeight="1">
      <c r="A348" s="238">
        <v>30</v>
      </c>
      <c r="B348" s="247" t="s">
        <v>394</v>
      </c>
      <c r="C348" s="238">
        <v>2219</v>
      </c>
      <c r="D348" s="250">
        <v>45756</v>
      </c>
      <c r="E348" s="241">
        <v>7803467</v>
      </c>
      <c r="F348" s="254">
        <v>6178000000</v>
      </c>
      <c r="G348" s="238" t="s">
        <v>24</v>
      </c>
      <c r="H348" s="243">
        <v>255185000</v>
      </c>
      <c r="I348" s="251">
        <v>0</v>
      </c>
      <c r="J348" s="251">
        <v>0</v>
      </c>
      <c r="K348" s="251">
        <v>255185000</v>
      </c>
      <c r="L348" s="245">
        <v>255000000</v>
      </c>
      <c r="M348" s="245">
        <v>0</v>
      </c>
      <c r="N348" s="245">
        <v>255000000</v>
      </c>
      <c r="O348" s="245">
        <v>185000.00000000227</v>
      </c>
      <c r="P348" s="245" t="e">
        <f>VLOOKUP(E348,#REF!,#REF!-2,FALSE)*1000000</f>
        <v>#REF!</v>
      </c>
      <c r="Q348" s="252" t="s">
        <v>25</v>
      </c>
      <c r="R348" s="246" t="s">
        <v>465</v>
      </c>
      <c r="S348" s="246" t="s">
        <v>65</v>
      </c>
      <c r="T348" s="253">
        <v>0</v>
      </c>
      <c r="U348" s="248">
        <f t="shared" si="7"/>
        <v>185000.00000000227</v>
      </c>
      <c r="V348" s="249" t="s">
        <v>26</v>
      </c>
      <c r="W348" s="257"/>
      <c r="X348" s="237"/>
      <c r="Y348" s="237"/>
      <c r="Z348" s="237"/>
      <c r="AA348" s="237"/>
    </row>
    <row r="349" spans="1:27" ht="49.5" customHeight="1">
      <c r="A349" s="169">
        <v>82</v>
      </c>
      <c r="B349" s="178" t="s">
        <v>395</v>
      </c>
      <c r="C349" s="169">
        <v>2219</v>
      </c>
      <c r="D349" s="183">
        <v>45756</v>
      </c>
      <c r="E349" s="172">
        <v>7963127</v>
      </c>
      <c r="F349" s="191">
        <v>4900000000</v>
      </c>
      <c r="G349" s="169" t="s">
        <v>24</v>
      </c>
      <c r="H349" s="174">
        <v>375398000</v>
      </c>
      <c r="I349" s="184">
        <v>0</v>
      </c>
      <c r="J349" s="184">
        <v>0</v>
      </c>
      <c r="K349" s="184">
        <v>375398000</v>
      </c>
      <c r="L349" s="176">
        <v>352001000</v>
      </c>
      <c r="M349" s="176">
        <v>0</v>
      </c>
      <c r="N349" s="176">
        <v>352001000</v>
      </c>
      <c r="O349" s="176">
        <v>23397000.000000048</v>
      </c>
      <c r="P349" s="176" t="e">
        <f>VLOOKUP(E349,#REF!,#REF!-2,FALSE)*1000000</f>
        <v>#REF!</v>
      </c>
      <c r="Q349" s="185" t="s">
        <v>25</v>
      </c>
      <c r="R349" s="177" t="s">
        <v>465</v>
      </c>
      <c r="S349" s="177" t="s">
        <v>65</v>
      </c>
      <c r="T349" s="186">
        <v>0</v>
      </c>
      <c r="U349" s="179">
        <f t="shared" si="7"/>
        <v>23397000.000000048</v>
      </c>
      <c r="V349" s="180" t="s">
        <v>26</v>
      </c>
      <c r="W349" s="181"/>
      <c r="X349" s="150"/>
      <c r="Y349" s="150"/>
      <c r="Z349" s="150"/>
      <c r="AA349" s="150"/>
    </row>
    <row r="350" spans="1:27" ht="64.5" customHeight="1">
      <c r="A350" s="169">
        <v>93</v>
      </c>
      <c r="B350" s="178" t="s">
        <v>396</v>
      </c>
      <c r="C350" s="169">
        <v>2219</v>
      </c>
      <c r="D350" s="183">
        <v>45756</v>
      </c>
      <c r="E350" s="172">
        <v>7969048</v>
      </c>
      <c r="F350" s="191">
        <v>10370000000</v>
      </c>
      <c r="G350" s="169" t="s">
        <v>24</v>
      </c>
      <c r="H350" s="174">
        <v>305000000</v>
      </c>
      <c r="I350" s="184">
        <v>0</v>
      </c>
      <c r="J350" s="184">
        <v>0</v>
      </c>
      <c r="K350" s="184">
        <v>305000000</v>
      </c>
      <c r="L350" s="176">
        <v>274000000</v>
      </c>
      <c r="M350" s="176">
        <v>0</v>
      </c>
      <c r="N350" s="176">
        <v>274000000</v>
      </c>
      <c r="O350" s="176">
        <v>31000000</v>
      </c>
      <c r="P350" s="176" t="e">
        <f>VLOOKUP(E350,#REF!,#REF!-2,FALSE)*1000000</f>
        <v>#REF!</v>
      </c>
      <c r="Q350" s="185" t="s">
        <v>25</v>
      </c>
      <c r="R350" s="177" t="s">
        <v>465</v>
      </c>
      <c r="S350" s="177" t="s">
        <v>65</v>
      </c>
      <c r="T350" s="186">
        <v>0</v>
      </c>
      <c r="U350" s="179">
        <f t="shared" si="7"/>
        <v>31000000</v>
      </c>
      <c r="V350" s="180" t="s">
        <v>26</v>
      </c>
      <c r="W350" s="181"/>
      <c r="X350" s="150"/>
      <c r="Y350" s="150"/>
      <c r="Z350" s="150"/>
      <c r="AA350" s="150"/>
    </row>
    <row r="351" spans="1:27" ht="64.5" customHeight="1">
      <c r="A351" s="169">
        <v>104</v>
      </c>
      <c r="B351" s="178" t="s">
        <v>397</v>
      </c>
      <c r="C351" s="169">
        <v>2219</v>
      </c>
      <c r="D351" s="183">
        <v>45756</v>
      </c>
      <c r="E351" s="172">
        <v>7980316</v>
      </c>
      <c r="F351" s="191">
        <v>7688000000</v>
      </c>
      <c r="G351" s="169" t="s">
        <v>24</v>
      </c>
      <c r="H351" s="174">
        <v>242008000</v>
      </c>
      <c r="I351" s="184">
        <v>0</v>
      </c>
      <c r="J351" s="184">
        <v>0</v>
      </c>
      <c r="K351" s="184">
        <v>242008000</v>
      </c>
      <c r="L351" s="176">
        <v>222570000</v>
      </c>
      <c r="M351" s="176">
        <v>0</v>
      </c>
      <c r="N351" s="176">
        <v>222570000</v>
      </c>
      <c r="O351" s="176">
        <v>19438000.000000015</v>
      </c>
      <c r="P351" s="176" t="e">
        <f>VLOOKUP(E351,#REF!,#REF!-2,FALSE)*1000000</f>
        <v>#REF!</v>
      </c>
      <c r="Q351" s="185" t="s">
        <v>25</v>
      </c>
      <c r="R351" s="177" t="s">
        <v>465</v>
      </c>
      <c r="S351" s="177" t="s">
        <v>65</v>
      </c>
      <c r="T351" s="186">
        <v>0</v>
      </c>
      <c r="U351" s="179">
        <f t="shared" si="7"/>
        <v>19438000.000000015</v>
      </c>
      <c r="V351" s="180" t="s">
        <v>26</v>
      </c>
      <c r="W351" s="181"/>
      <c r="X351" s="150"/>
      <c r="Y351" s="150"/>
      <c r="Z351" s="150"/>
      <c r="AA351" s="150"/>
    </row>
    <row r="352" spans="1:27" ht="52.5" customHeight="1">
      <c r="A352" s="169">
        <v>114</v>
      </c>
      <c r="B352" s="178" t="s">
        <v>398</v>
      </c>
      <c r="C352" s="169">
        <v>2219</v>
      </c>
      <c r="D352" s="183">
        <v>45756</v>
      </c>
      <c r="E352" s="172">
        <v>7998080</v>
      </c>
      <c r="F352" s="191">
        <v>11000000000</v>
      </c>
      <c r="G352" s="169" t="s">
        <v>24</v>
      </c>
      <c r="H352" s="174">
        <v>298270000.00000042</v>
      </c>
      <c r="I352" s="184">
        <v>0</v>
      </c>
      <c r="J352" s="184">
        <v>48270000.00000044</v>
      </c>
      <c r="K352" s="184">
        <v>250000000</v>
      </c>
      <c r="L352" s="176">
        <v>256620999.99999997</v>
      </c>
      <c r="M352" s="176">
        <v>20000000</v>
      </c>
      <c r="N352" s="176">
        <v>236620999.99999997</v>
      </c>
      <c r="O352" s="176">
        <v>41649000.000000454</v>
      </c>
      <c r="P352" s="176" t="e">
        <f>VLOOKUP(E352,#REF!,#REF!-2,FALSE)*1000000</f>
        <v>#REF!</v>
      </c>
      <c r="Q352" s="185" t="s">
        <v>25</v>
      </c>
      <c r="R352" s="177" t="s">
        <v>465</v>
      </c>
      <c r="S352" s="177" t="s">
        <v>65</v>
      </c>
      <c r="T352" s="186">
        <v>0</v>
      </c>
      <c r="U352" s="179">
        <f t="shared" si="7"/>
        <v>41649000.000000454</v>
      </c>
      <c r="V352" s="180" t="s">
        <v>26</v>
      </c>
      <c r="W352" s="181"/>
      <c r="X352" s="150"/>
      <c r="Y352" s="150"/>
      <c r="Z352" s="150"/>
      <c r="AA352" s="150"/>
    </row>
    <row r="353" spans="1:27" ht="38.25" customHeight="1">
      <c r="A353" s="169">
        <v>154</v>
      </c>
      <c r="B353" s="178" t="s">
        <v>399</v>
      </c>
      <c r="C353" s="169">
        <v>2219</v>
      </c>
      <c r="D353" s="183">
        <v>45756</v>
      </c>
      <c r="E353" s="172">
        <v>8030365</v>
      </c>
      <c r="F353" s="191">
        <v>16200000000</v>
      </c>
      <c r="G353" s="169" t="s">
        <v>24</v>
      </c>
      <c r="H353" s="174">
        <v>901245000.00000083</v>
      </c>
      <c r="I353" s="184">
        <v>0</v>
      </c>
      <c r="J353" s="184">
        <v>901245000.00000083</v>
      </c>
      <c r="K353" s="184">
        <v>0</v>
      </c>
      <c r="L353" s="176">
        <v>901245000.00000083</v>
      </c>
      <c r="M353" s="176">
        <v>901245000.00000083</v>
      </c>
      <c r="N353" s="176">
        <v>0</v>
      </c>
      <c r="O353" s="176">
        <v>0</v>
      </c>
      <c r="P353" s="176" t="e">
        <f>VLOOKUP(E353,#REF!,#REF!-2,FALSE)*1000000</f>
        <v>#REF!</v>
      </c>
      <c r="Q353" s="185" t="s">
        <v>25</v>
      </c>
      <c r="R353" s="177" t="s">
        <v>465</v>
      </c>
      <c r="S353" s="177"/>
      <c r="T353" s="178"/>
      <c r="U353" s="179">
        <f t="shared" si="7"/>
        <v>0</v>
      </c>
      <c r="V353" s="180" t="s">
        <v>26</v>
      </c>
      <c r="W353" s="199"/>
      <c r="X353" s="150"/>
      <c r="Y353" s="150"/>
      <c r="Z353" s="150"/>
      <c r="AA353" s="150"/>
    </row>
    <row r="354" spans="1:27" s="256" customFormat="1" ht="33" customHeight="1">
      <c r="A354" s="238">
        <v>162</v>
      </c>
      <c r="B354" s="247" t="s">
        <v>400</v>
      </c>
      <c r="C354" s="238">
        <v>2219</v>
      </c>
      <c r="D354" s="250">
        <v>45756</v>
      </c>
      <c r="E354" s="241">
        <v>8036264</v>
      </c>
      <c r="F354" s="254">
        <v>1200000000</v>
      </c>
      <c r="G354" s="238" t="s">
        <v>24</v>
      </c>
      <c r="H354" s="243">
        <v>61000000</v>
      </c>
      <c r="I354" s="251">
        <v>0</v>
      </c>
      <c r="J354" s="251">
        <v>0</v>
      </c>
      <c r="K354" s="251">
        <v>61000000</v>
      </c>
      <c r="L354" s="245">
        <v>60678000</v>
      </c>
      <c r="M354" s="245">
        <v>0</v>
      </c>
      <c r="N354" s="245">
        <v>60678000</v>
      </c>
      <c r="O354" s="245">
        <v>322000.00000000274</v>
      </c>
      <c r="P354" s="245" t="e">
        <f>VLOOKUP(E354,#REF!,#REF!-2,FALSE)*1000000</f>
        <v>#REF!</v>
      </c>
      <c r="Q354" s="252" t="s">
        <v>25</v>
      </c>
      <c r="R354" s="246" t="s">
        <v>465</v>
      </c>
      <c r="S354" s="246" t="s">
        <v>65</v>
      </c>
      <c r="T354" s="253">
        <v>0</v>
      </c>
      <c r="U354" s="248">
        <f t="shared" si="7"/>
        <v>322000.00000000274</v>
      </c>
      <c r="V354" s="249" t="s">
        <v>26</v>
      </c>
      <c r="W354" s="257"/>
      <c r="X354" s="237"/>
      <c r="Y354" s="237"/>
      <c r="Z354" s="237"/>
      <c r="AA354" s="237"/>
    </row>
    <row r="355" spans="1:27" ht="37.5" customHeight="1">
      <c r="A355" s="169">
        <v>210</v>
      </c>
      <c r="B355" s="178" t="s">
        <v>401</v>
      </c>
      <c r="C355" s="169">
        <v>2219</v>
      </c>
      <c r="D355" s="183">
        <v>45756</v>
      </c>
      <c r="E355" s="172">
        <v>8068187</v>
      </c>
      <c r="F355" s="191">
        <v>2000000000</v>
      </c>
      <c r="G355" s="169" t="s">
        <v>24</v>
      </c>
      <c r="H355" s="174">
        <v>123878000</v>
      </c>
      <c r="I355" s="184">
        <v>0</v>
      </c>
      <c r="J355" s="184">
        <v>0</v>
      </c>
      <c r="K355" s="184">
        <v>123878000</v>
      </c>
      <c r="L355" s="176">
        <v>123878000</v>
      </c>
      <c r="M355" s="176">
        <v>0</v>
      </c>
      <c r="N355" s="176">
        <v>123878000</v>
      </c>
      <c r="O355" s="176">
        <v>0</v>
      </c>
      <c r="P355" s="176" t="e">
        <f>VLOOKUP(E355,#REF!,#REF!-2,FALSE)*1000000</f>
        <v>#REF!</v>
      </c>
      <c r="Q355" s="185" t="s">
        <v>25</v>
      </c>
      <c r="R355" s="177" t="s">
        <v>465</v>
      </c>
      <c r="S355" s="177"/>
      <c r="T355" s="178"/>
      <c r="U355" s="179">
        <f t="shared" si="7"/>
        <v>0</v>
      </c>
      <c r="V355" s="180" t="s">
        <v>26</v>
      </c>
      <c r="W355" s="199"/>
      <c r="X355" s="150"/>
      <c r="Y355" s="150"/>
      <c r="Z355" s="150"/>
      <c r="AA355" s="150"/>
    </row>
    <row r="356" spans="1:27" ht="41.25" customHeight="1">
      <c r="A356" s="169">
        <v>218</v>
      </c>
      <c r="B356" s="178" t="s">
        <v>402</v>
      </c>
      <c r="C356" s="169">
        <v>2219</v>
      </c>
      <c r="D356" s="183">
        <v>45756</v>
      </c>
      <c r="E356" s="172">
        <v>8072693</v>
      </c>
      <c r="F356" s="191">
        <v>3287524000</v>
      </c>
      <c r="G356" s="169" t="s">
        <v>24</v>
      </c>
      <c r="H356" s="174">
        <v>500000000</v>
      </c>
      <c r="I356" s="184">
        <v>0</v>
      </c>
      <c r="J356" s="184">
        <v>500000000</v>
      </c>
      <c r="K356" s="184">
        <v>0</v>
      </c>
      <c r="L356" s="176">
        <v>486409000</v>
      </c>
      <c r="M356" s="176">
        <v>486409000</v>
      </c>
      <c r="N356" s="176">
        <v>0</v>
      </c>
      <c r="O356" s="176">
        <v>13591000.000000007</v>
      </c>
      <c r="P356" s="176" t="e">
        <f>VLOOKUP(E356,#REF!,#REF!-2,FALSE)*1000000</f>
        <v>#REF!</v>
      </c>
      <c r="Q356" s="185" t="s">
        <v>25</v>
      </c>
      <c r="R356" s="177" t="s">
        <v>465</v>
      </c>
      <c r="S356" s="177" t="s">
        <v>65</v>
      </c>
      <c r="T356" s="186">
        <v>0</v>
      </c>
      <c r="U356" s="179">
        <f t="shared" si="7"/>
        <v>13591000.000000007</v>
      </c>
      <c r="V356" s="180" t="s">
        <v>26</v>
      </c>
      <c r="W356" s="181"/>
      <c r="X356" s="150"/>
      <c r="Y356" s="150"/>
      <c r="Z356" s="150"/>
      <c r="AA356" s="150"/>
    </row>
    <row r="357" spans="1:27" ht="64.5" customHeight="1">
      <c r="A357" s="169">
        <v>220</v>
      </c>
      <c r="B357" s="178" t="s">
        <v>403</v>
      </c>
      <c r="C357" s="169">
        <v>2219</v>
      </c>
      <c r="D357" s="183">
        <v>45756</v>
      </c>
      <c r="E357" s="172">
        <v>8072695</v>
      </c>
      <c r="F357" s="191">
        <v>13500000000</v>
      </c>
      <c r="G357" s="169" t="s">
        <v>24</v>
      </c>
      <c r="H357" s="174">
        <v>900359000</v>
      </c>
      <c r="I357" s="184">
        <v>0</v>
      </c>
      <c r="J357" s="184">
        <v>0</v>
      </c>
      <c r="K357" s="184">
        <v>900359000</v>
      </c>
      <c r="L357" s="176">
        <v>850421000</v>
      </c>
      <c r="M357" s="176">
        <v>0</v>
      </c>
      <c r="N357" s="176">
        <v>850421000</v>
      </c>
      <c r="O357" s="176">
        <v>49937999.999999985</v>
      </c>
      <c r="P357" s="176" t="e">
        <f>VLOOKUP(E357,#REF!,#REF!-2,FALSE)*1000000</f>
        <v>#REF!</v>
      </c>
      <c r="Q357" s="185" t="s">
        <v>25</v>
      </c>
      <c r="R357" s="177" t="s">
        <v>465</v>
      </c>
      <c r="S357" s="177" t="s">
        <v>65</v>
      </c>
      <c r="T357" s="186">
        <v>0</v>
      </c>
      <c r="U357" s="179">
        <f t="shared" si="7"/>
        <v>49937999.999999985</v>
      </c>
      <c r="V357" s="180" t="s">
        <v>26</v>
      </c>
      <c r="W357" s="181"/>
      <c r="X357" s="150"/>
      <c r="Y357" s="150"/>
      <c r="Z357" s="150"/>
      <c r="AA357" s="150"/>
    </row>
    <row r="358" spans="1:27" ht="64.5" customHeight="1">
      <c r="A358" s="169">
        <v>223</v>
      </c>
      <c r="B358" s="178" t="s">
        <v>404</v>
      </c>
      <c r="C358" s="169">
        <v>2219</v>
      </c>
      <c r="D358" s="183">
        <v>45756</v>
      </c>
      <c r="E358" s="172">
        <v>8073438</v>
      </c>
      <c r="F358" s="191">
        <v>695479000</v>
      </c>
      <c r="G358" s="169" t="s">
        <v>24</v>
      </c>
      <c r="H358" s="174">
        <v>92469000</v>
      </c>
      <c r="I358" s="184">
        <v>0</v>
      </c>
      <c r="J358" s="184">
        <v>25468999.999999993</v>
      </c>
      <c r="K358" s="184">
        <v>67000000</v>
      </c>
      <c r="L358" s="176">
        <v>91915000</v>
      </c>
      <c r="M358" s="176">
        <v>25000000</v>
      </c>
      <c r="N358" s="176">
        <v>66915000.000000007</v>
      </c>
      <c r="O358" s="176">
        <v>553999.99999998789</v>
      </c>
      <c r="P358" s="176" t="e">
        <f>VLOOKUP(E358,#REF!,#REF!-2,FALSE)*1000000</f>
        <v>#REF!</v>
      </c>
      <c r="Q358" s="185" t="s">
        <v>25</v>
      </c>
      <c r="R358" s="177" t="s">
        <v>465</v>
      </c>
      <c r="S358" s="177" t="s">
        <v>65</v>
      </c>
      <c r="T358" s="186">
        <v>0</v>
      </c>
      <c r="U358" s="179">
        <f t="shared" si="7"/>
        <v>553999.99999998789</v>
      </c>
      <c r="V358" s="180" t="s">
        <v>26</v>
      </c>
      <c r="W358" s="181"/>
      <c r="X358" s="150"/>
      <c r="Y358" s="150"/>
      <c r="Z358" s="150"/>
      <c r="AA358" s="150"/>
    </row>
    <row r="359" spans="1:27" ht="64.5" customHeight="1">
      <c r="A359" s="169">
        <v>258</v>
      </c>
      <c r="B359" s="178" t="s">
        <v>405</v>
      </c>
      <c r="C359" s="169">
        <v>2219</v>
      </c>
      <c r="D359" s="183">
        <v>45756</v>
      </c>
      <c r="E359" s="172">
        <v>8089045</v>
      </c>
      <c r="F359" s="191">
        <v>14900000000</v>
      </c>
      <c r="G359" s="169" t="s">
        <v>24</v>
      </c>
      <c r="H359" s="174">
        <v>5004491180</v>
      </c>
      <c r="I359" s="184">
        <v>0</v>
      </c>
      <c r="J359" s="184">
        <v>4491179.999999986</v>
      </c>
      <c r="K359" s="184">
        <v>5000000000</v>
      </c>
      <c r="L359" s="176">
        <v>5003747320</v>
      </c>
      <c r="M359" s="176">
        <v>4491179.999999986</v>
      </c>
      <c r="N359" s="176">
        <v>4999256140</v>
      </c>
      <c r="O359" s="176">
        <v>743859.99999958579</v>
      </c>
      <c r="P359" s="176" t="e">
        <f>VLOOKUP(E359,#REF!,#REF!-2,FALSE)*1000000</f>
        <v>#REF!</v>
      </c>
      <c r="Q359" s="185" t="s">
        <v>25</v>
      </c>
      <c r="R359" s="177" t="s">
        <v>465</v>
      </c>
      <c r="S359" s="177"/>
      <c r="T359" s="186">
        <v>0</v>
      </c>
      <c r="U359" s="179">
        <f t="shared" si="7"/>
        <v>743859.99999958579</v>
      </c>
      <c r="V359" s="180" t="s">
        <v>26</v>
      </c>
      <c r="W359" s="181"/>
      <c r="X359" s="150"/>
      <c r="Y359" s="150"/>
      <c r="Z359" s="150"/>
      <c r="AA359" s="150"/>
    </row>
    <row r="360" spans="1:27" ht="64.5" customHeight="1">
      <c r="A360" s="169">
        <v>274</v>
      </c>
      <c r="B360" s="178" t="s">
        <v>406</v>
      </c>
      <c r="C360" s="169">
        <v>2219</v>
      </c>
      <c r="D360" s="183">
        <v>45756</v>
      </c>
      <c r="E360" s="172">
        <v>8094304</v>
      </c>
      <c r="F360" s="191">
        <v>9490024000</v>
      </c>
      <c r="G360" s="169" t="s">
        <v>24</v>
      </c>
      <c r="H360" s="174">
        <v>989615000</v>
      </c>
      <c r="I360" s="184">
        <v>0</v>
      </c>
      <c r="J360" s="184">
        <v>989615000</v>
      </c>
      <c r="K360" s="184">
        <v>0</v>
      </c>
      <c r="L360" s="176">
        <v>989615000</v>
      </c>
      <c r="M360" s="176">
        <v>989615000</v>
      </c>
      <c r="N360" s="176">
        <v>0</v>
      </c>
      <c r="O360" s="176">
        <v>0</v>
      </c>
      <c r="P360" s="176" t="e">
        <f>VLOOKUP(E360,#REF!,#REF!-2,FALSE)*1000000</f>
        <v>#REF!</v>
      </c>
      <c r="Q360" s="185" t="s">
        <v>25</v>
      </c>
      <c r="R360" s="177" t="s">
        <v>465</v>
      </c>
      <c r="S360" s="177"/>
      <c r="T360" s="178"/>
      <c r="U360" s="179">
        <f t="shared" si="7"/>
        <v>0</v>
      </c>
      <c r="V360" s="180" t="s">
        <v>26</v>
      </c>
      <c r="W360" s="199"/>
      <c r="X360" s="150"/>
      <c r="Y360" s="150"/>
      <c r="Z360" s="150"/>
      <c r="AA360" s="150"/>
    </row>
    <row r="361" spans="1:27" s="256" customFormat="1" ht="64.5" customHeight="1">
      <c r="A361" s="238">
        <v>282</v>
      </c>
      <c r="B361" s="247" t="s">
        <v>407</v>
      </c>
      <c r="C361" s="238">
        <v>2219</v>
      </c>
      <c r="D361" s="250">
        <v>45756</v>
      </c>
      <c r="E361" s="241">
        <v>8098315</v>
      </c>
      <c r="F361" s="254">
        <v>8959159000</v>
      </c>
      <c r="G361" s="238" t="s">
        <v>24</v>
      </c>
      <c r="H361" s="243">
        <v>1385407139</v>
      </c>
      <c r="I361" s="251">
        <v>0</v>
      </c>
      <c r="J361" s="251">
        <v>134179138.99999985</v>
      </c>
      <c r="K361" s="251">
        <v>1251228000</v>
      </c>
      <c r="L361" s="245">
        <v>1385227139</v>
      </c>
      <c r="M361" s="245">
        <v>134000000</v>
      </c>
      <c r="N361" s="245">
        <v>1251227139</v>
      </c>
      <c r="O361" s="245">
        <v>179999.99999983629</v>
      </c>
      <c r="P361" s="245" t="e">
        <f>VLOOKUP(E361,#REF!,#REF!-2,FALSE)*1000000</f>
        <v>#REF!</v>
      </c>
      <c r="Q361" s="252" t="s">
        <v>25</v>
      </c>
      <c r="R361" s="246" t="s">
        <v>465</v>
      </c>
      <c r="S361" s="246" t="s">
        <v>408</v>
      </c>
      <c r="T361" s="253">
        <v>0</v>
      </c>
      <c r="U361" s="248">
        <f t="shared" si="7"/>
        <v>179999.99999983629</v>
      </c>
      <c r="V361" s="249" t="s">
        <v>26</v>
      </c>
      <c r="W361" s="257"/>
      <c r="X361" s="237"/>
      <c r="Y361" s="237"/>
      <c r="Z361" s="237"/>
      <c r="AA361" s="237"/>
    </row>
    <row r="362" spans="1:27" ht="64.5" customHeight="1">
      <c r="A362" s="169">
        <v>286</v>
      </c>
      <c r="B362" s="178" t="s">
        <v>409</v>
      </c>
      <c r="C362" s="169">
        <v>2219</v>
      </c>
      <c r="D362" s="183">
        <v>45756</v>
      </c>
      <c r="E362" s="172">
        <v>8099057</v>
      </c>
      <c r="F362" s="191">
        <v>7615332000</v>
      </c>
      <c r="G362" s="169" t="s">
        <v>24</v>
      </c>
      <c r="H362" s="174">
        <v>4000615000</v>
      </c>
      <c r="I362" s="184">
        <v>0</v>
      </c>
      <c r="J362" s="184">
        <v>0</v>
      </c>
      <c r="K362" s="184">
        <v>4000615000</v>
      </c>
      <c r="L362" s="176">
        <v>3999741320</v>
      </c>
      <c r="M362" s="176">
        <v>0</v>
      </c>
      <c r="N362" s="176">
        <v>3999741320</v>
      </c>
      <c r="O362" s="176">
        <v>873679.99999969476</v>
      </c>
      <c r="P362" s="176" t="e">
        <f>VLOOKUP(E362,#REF!,#REF!-2,FALSE)*1000000</f>
        <v>#REF!</v>
      </c>
      <c r="Q362" s="185" t="s">
        <v>25</v>
      </c>
      <c r="R362" s="177" t="s">
        <v>465</v>
      </c>
      <c r="S362" s="177" t="s">
        <v>410</v>
      </c>
      <c r="T362" s="186">
        <v>0</v>
      </c>
      <c r="U362" s="179">
        <f t="shared" si="7"/>
        <v>873679.99999969476</v>
      </c>
      <c r="V362" s="180" t="s">
        <v>26</v>
      </c>
      <c r="W362" s="181"/>
      <c r="X362" s="150"/>
      <c r="Y362" s="150"/>
      <c r="Z362" s="150"/>
      <c r="AA362" s="150"/>
    </row>
    <row r="363" spans="1:27" ht="64.5" customHeight="1">
      <c r="A363" s="169">
        <v>320</v>
      </c>
      <c r="B363" s="178" t="s">
        <v>411</v>
      </c>
      <c r="C363" s="169">
        <v>2219</v>
      </c>
      <c r="D363" s="183">
        <v>45756</v>
      </c>
      <c r="E363" s="172">
        <v>8109230</v>
      </c>
      <c r="F363" s="191">
        <v>9500000000</v>
      </c>
      <c r="G363" s="169" t="s">
        <v>24</v>
      </c>
      <c r="H363" s="174">
        <v>5700000000</v>
      </c>
      <c r="I363" s="184">
        <v>0</v>
      </c>
      <c r="J363" s="184">
        <v>100000000</v>
      </c>
      <c r="K363" s="175">
        <v>5600000000</v>
      </c>
      <c r="L363" s="176">
        <v>5700000000</v>
      </c>
      <c r="M363" s="176">
        <v>100000000</v>
      </c>
      <c r="N363" s="176">
        <v>5600000000</v>
      </c>
      <c r="O363" s="176">
        <v>0</v>
      </c>
      <c r="P363" s="176" t="e">
        <f>VLOOKUP(E363,#REF!,#REF!-2,FALSE)*1000000</f>
        <v>#REF!</v>
      </c>
      <c r="Q363" s="185" t="s">
        <v>25</v>
      </c>
      <c r="R363" s="177" t="s">
        <v>465</v>
      </c>
      <c r="S363" s="177"/>
      <c r="T363" s="178"/>
      <c r="U363" s="179">
        <f t="shared" si="7"/>
        <v>0</v>
      </c>
      <c r="V363" s="180" t="s">
        <v>26</v>
      </c>
      <c r="W363" s="199"/>
      <c r="X363" s="150"/>
      <c r="Y363" s="150"/>
      <c r="Z363" s="150"/>
      <c r="AA363" s="150"/>
    </row>
    <row r="364" spans="1:27" ht="64.5" customHeight="1">
      <c r="A364" s="169">
        <v>322</v>
      </c>
      <c r="B364" s="178" t="s">
        <v>412</v>
      </c>
      <c r="C364" s="169">
        <v>2219</v>
      </c>
      <c r="D364" s="183">
        <v>45756</v>
      </c>
      <c r="E364" s="172">
        <v>8109540</v>
      </c>
      <c r="F364" s="191">
        <v>14950000000</v>
      </c>
      <c r="G364" s="169" t="s">
        <v>24</v>
      </c>
      <c r="H364" s="174">
        <v>9702000000</v>
      </c>
      <c r="I364" s="184">
        <v>0</v>
      </c>
      <c r="J364" s="184">
        <v>452000000</v>
      </c>
      <c r="K364" s="184">
        <v>9250000000</v>
      </c>
      <c r="L364" s="176">
        <v>9688907000</v>
      </c>
      <c r="M364" s="176">
        <v>452000000</v>
      </c>
      <c r="N364" s="176">
        <v>9236907000</v>
      </c>
      <c r="O364" s="176">
        <v>13093000.000000756</v>
      </c>
      <c r="P364" s="176" t="e">
        <f>VLOOKUP(E364,#REF!,#REF!-2,FALSE)*1000000</f>
        <v>#REF!</v>
      </c>
      <c r="Q364" s="185" t="s">
        <v>25</v>
      </c>
      <c r="R364" s="177" t="s">
        <v>465</v>
      </c>
      <c r="S364" s="177" t="s">
        <v>413</v>
      </c>
      <c r="T364" s="186">
        <f>O364</f>
        <v>13093000.000000756</v>
      </c>
      <c r="U364" s="179">
        <f t="shared" si="7"/>
        <v>0</v>
      </c>
      <c r="V364" s="180" t="s">
        <v>26</v>
      </c>
      <c r="W364" s="199"/>
      <c r="X364" s="150"/>
      <c r="Y364" s="150"/>
      <c r="Z364" s="150"/>
      <c r="AA364" s="150"/>
    </row>
    <row r="365" spans="1:27" s="256" customFormat="1" ht="64.5" customHeight="1">
      <c r="A365" s="238">
        <v>325</v>
      </c>
      <c r="B365" s="247" t="s">
        <v>414</v>
      </c>
      <c r="C365" s="238">
        <v>2219</v>
      </c>
      <c r="D365" s="250">
        <v>45756</v>
      </c>
      <c r="E365" s="241">
        <v>8109923</v>
      </c>
      <c r="F365" s="254">
        <v>11000000000</v>
      </c>
      <c r="G365" s="238" t="s">
        <v>24</v>
      </c>
      <c r="H365" s="243">
        <v>5917000000</v>
      </c>
      <c r="I365" s="251">
        <v>0</v>
      </c>
      <c r="J365" s="251">
        <v>117000000</v>
      </c>
      <c r="K365" s="244">
        <v>5800000000</v>
      </c>
      <c r="L365" s="245">
        <v>5916999520</v>
      </c>
      <c r="M365" s="245">
        <v>117000000</v>
      </c>
      <c r="N365" s="245">
        <v>5799999520</v>
      </c>
      <c r="O365" s="245">
        <v>479.9999996976112</v>
      </c>
      <c r="P365" s="245" t="e">
        <f>VLOOKUP(E365,#REF!,#REF!-2,FALSE)*1000000</f>
        <v>#REF!</v>
      </c>
      <c r="Q365" s="252" t="s">
        <v>25</v>
      </c>
      <c r="R365" s="246" t="s">
        <v>465</v>
      </c>
      <c r="S365" s="246"/>
      <c r="T365" s="253">
        <v>0</v>
      </c>
      <c r="U365" s="248">
        <f t="shared" si="7"/>
        <v>479.9999996976112</v>
      </c>
      <c r="V365" s="249" t="s">
        <v>26</v>
      </c>
      <c r="W365" s="257"/>
      <c r="X365" s="237"/>
      <c r="Y365" s="237"/>
      <c r="Z365" s="237"/>
      <c r="AA365" s="237"/>
    </row>
    <row r="366" spans="1:27" ht="64.5" customHeight="1">
      <c r="A366" s="169">
        <v>329</v>
      </c>
      <c r="B366" s="178" t="s">
        <v>415</v>
      </c>
      <c r="C366" s="169">
        <v>2219</v>
      </c>
      <c r="D366" s="183">
        <v>45756</v>
      </c>
      <c r="E366" s="172">
        <v>8112822</v>
      </c>
      <c r="F366" s="191">
        <v>2745538000</v>
      </c>
      <c r="G366" s="169" t="s">
        <v>24</v>
      </c>
      <c r="H366" s="174">
        <v>1220001600</v>
      </c>
      <c r="I366" s="184">
        <v>0</v>
      </c>
      <c r="J366" s="184">
        <v>620001600</v>
      </c>
      <c r="K366" s="184">
        <v>600000000</v>
      </c>
      <c r="L366" s="176">
        <v>1220001600</v>
      </c>
      <c r="M366" s="176">
        <v>620001600</v>
      </c>
      <c r="N366" s="176">
        <v>600000000</v>
      </c>
      <c r="O366" s="176">
        <v>0</v>
      </c>
      <c r="P366" s="176" t="e">
        <f>VLOOKUP(E366,#REF!,#REF!-2,FALSE)*1000000</f>
        <v>#REF!</v>
      </c>
      <c r="Q366" s="185" t="s">
        <v>25</v>
      </c>
      <c r="R366" s="177" t="s">
        <v>465</v>
      </c>
      <c r="S366" s="177"/>
      <c r="T366" s="178"/>
      <c r="U366" s="179">
        <f t="shared" si="7"/>
        <v>0</v>
      </c>
      <c r="V366" s="180" t="s">
        <v>26</v>
      </c>
      <c r="W366" s="199"/>
      <c r="X366" s="150"/>
      <c r="Y366" s="150"/>
      <c r="Z366" s="150"/>
      <c r="AA366" s="150"/>
    </row>
    <row r="367" spans="1:27" ht="64.5" customHeight="1">
      <c r="A367" s="169">
        <v>340</v>
      </c>
      <c r="B367" s="178" t="s">
        <v>416</v>
      </c>
      <c r="C367" s="169">
        <v>2219</v>
      </c>
      <c r="D367" s="183">
        <v>45756</v>
      </c>
      <c r="E367" s="172">
        <v>8140667</v>
      </c>
      <c r="F367" s="191">
        <v>15500000000</v>
      </c>
      <c r="G367" s="169" t="s">
        <v>24</v>
      </c>
      <c r="H367" s="174">
        <v>11250000000</v>
      </c>
      <c r="I367" s="184">
        <v>0</v>
      </c>
      <c r="J367" s="184">
        <v>1000000000</v>
      </c>
      <c r="K367" s="184">
        <v>10250000000</v>
      </c>
      <c r="L367" s="176">
        <v>11250000000</v>
      </c>
      <c r="M367" s="176">
        <v>1000000000</v>
      </c>
      <c r="N367" s="176">
        <v>10250000000</v>
      </c>
      <c r="O367" s="176">
        <v>0</v>
      </c>
      <c r="P367" s="176" t="e">
        <f>VLOOKUP(E367,#REF!,#REF!-2,FALSE)*1000000</f>
        <v>#REF!</v>
      </c>
      <c r="Q367" s="185" t="s">
        <v>25</v>
      </c>
      <c r="R367" s="177" t="s">
        <v>465</v>
      </c>
      <c r="S367" s="177"/>
      <c r="T367" s="178"/>
      <c r="U367" s="179">
        <f t="shared" si="7"/>
        <v>0</v>
      </c>
      <c r="V367" s="180" t="s">
        <v>26</v>
      </c>
      <c r="W367" s="199"/>
      <c r="X367" s="150"/>
      <c r="Y367" s="150"/>
      <c r="Z367" s="150"/>
      <c r="AA367" s="150"/>
    </row>
    <row r="368" spans="1:27" ht="64.5" customHeight="1">
      <c r="A368" s="169">
        <v>376</v>
      </c>
      <c r="B368" s="178" t="s">
        <v>417</v>
      </c>
      <c r="C368" s="169">
        <v>2219</v>
      </c>
      <c r="D368" s="183">
        <v>45756</v>
      </c>
      <c r="E368" s="172">
        <v>8157969</v>
      </c>
      <c r="F368" s="191">
        <v>19900000000</v>
      </c>
      <c r="G368" s="169" t="s">
        <v>24</v>
      </c>
      <c r="H368" s="174">
        <v>7500000000</v>
      </c>
      <c r="I368" s="184">
        <v>0</v>
      </c>
      <c r="J368" s="184">
        <v>0</v>
      </c>
      <c r="K368" s="184">
        <v>7500000000</v>
      </c>
      <c r="L368" s="176">
        <v>7500000000</v>
      </c>
      <c r="M368" s="176">
        <v>0</v>
      </c>
      <c r="N368" s="176">
        <v>7500000000</v>
      </c>
      <c r="O368" s="176">
        <v>0</v>
      </c>
      <c r="P368" s="176" t="e">
        <f>VLOOKUP(E368,#REF!,#REF!-2,FALSE)*1000000</f>
        <v>#REF!</v>
      </c>
      <c r="Q368" s="185" t="s">
        <v>25</v>
      </c>
      <c r="R368" s="177" t="s">
        <v>465</v>
      </c>
      <c r="S368" s="177"/>
      <c r="T368" s="178"/>
      <c r="U368" s="179">
        <f t="shared" si="7"/>
        <v>0</v>
      </c>
      <c r="V368" s="180" t="s">
        <v>26</v>
      </c>
      <c r="W368" s="199"/>
      <c r="X368" s="150"/>
      <c r="Y368" s="150"/>
      <c r="Z368" s="150"/>
      <c r="AA368" s="150"/>
    </row>
    <row r="369" spans="1:27" ht="64.5" customHeight="1">
      <c r="A369" s="169">
        <v>390</v>
      </c>
      <c r="B369" s="178" t="s">
        <v>418</v>
      </c>
      <c r="C369" s="169">
        <v>2219</v>
      </c>
      <c r="D369" s="183">
        <v>45756</v>
      </c>
      <c r="E369" s="192">
        <v>8161111</v>
      </c>
      <c r="F369" s="191">
        <v>32150000000</v>
      </c>
      <c r="G369" s="169" t="s">
        <v>24</v>
      </c>
      <c r="H369" s="174">
        <v>760000000</v>
      </c>
      <c r="I369" s="184">
        <v>0</v>
      </c>
      <c r="J369" s="184">
        <v>0</v>
      </c>
      <c r="K369" s="184">
        <v>760000000</v>
      </c>
      <c r="L369" s="176">
        <v>760000000</v>
      </c>
      <c r="M369" s="176">
        <v>0</v>
      </c>
      <c r="N369" s="176">
        <v>760000000</v>
      </c>
      <c r="O369" s="176">
        <v>0</v>
      </c>
      <c r="P369" s="176" t="e">
        <f>VLOOKUP(E369,#REF!,#REF!-2,FALSE)*1000000</f>
        <v>#REF!</v>
      </c>
      <c r="Q369" s="185" t="s">
        <v>25</v>
      </c>
      <c r="R369" s="177" t="s">
        <v>465</v>
      </c>
      <c r="S369" s="177"/>
      <c r="T369" s="178"/>
      <c r="U369" s="179">
        <f t="shared" si="7"/>
        <v>0</v>
      </c>
      <c r="V369" s="180" t="s">
        <v>26</v>
      </c>
      <c r="W369" s="199"/>
      <c r="X369" s="150"/>
      <c r="Y369" s="150"/>
      <c r="Z369" s="150"/>
      <c r="AA369" s="150"/>
    </row>
    <row r="370" spans="1:27" s="256" customFormat="1" ht="64.5" customHeight="1">
      <c r="A370" s="238">
        <v>2</v>
      </c>
      <c r="B370" s="239" t="s">
        <v>419</v>
      </c>
      <c r="C370" s="238">
        <v>3207</v>
      </c>
      <c r="D370" s="240" t="s">
        <v>175</v>
      </c>
      <c r="E370" s="241">
        <v>7816361</v>
      </c>
      <c r="F370" s="254">
        <v>1239118546000</v>
      </c>
      <c r="G370" s="238" t="s">
        <v>753</v>
      </c>
      <c r="H370" s="243">
        <v>124227000000</v>
      </c>
      <c r="I370" s="244">
        <v>0</v>
      </c>
      <c r="J370" s="244">
        <v>0</v>
      </c>
      <c r="K370" s="244">
        <v>124227000000</v>
      </c>
      <c r="L370" s="245">
        <v>122338022950</v>
      </c>
      <c r="M370" s="245">
        <v>0</v>
      </c>
      <c r="N370" s="245">
        <v>122338022950</v>
      </c>
      <c r="O370" s="245">
        <v>1888977050.0000014</v>
      </c>
      <c r="P370" s="245" t="e">
        <f>VLOOKUP(E370,#REF!,#REF!-2,FALSE)*1000000</f>
        <v>#REF!</v>
      </c>
      <c r="Q370" s="241" t="s">
        <v>25</v>
      </c>
      <c r="R370" s="246" t="s">
        <v>485</v>
      </c>
      <c r="S370" s="246" t="s">
        <v>420</v>
      </c>
      <c r="T370" s="253">
        <v>0</v>
      </c>
      <c r="U370" s="248">
        <f t="shared" si="7"/>
        <v>1888977050.0000014</v>
      </c>
      <c r="V370" s="249" t="s">
        <v>26</v>
      </c>
      <c r="W370" s="257"/>
      <c r="X370" s="237"/>
      <c r="Y370" s="237"/>
      <c r="Z370" s="237"/>
      <c r="AA370" s="237"/>
    </row>
    <row r="371" spans="1:27" ht="64.5" customHeight="1">
      <c r="A371" s="169">
        <v>31</v>
      </c>
      <c r="B371" s="178" t="s">
        <v>421</v>
      </c>
      <c r="C371" s="169">
        <v>2398</v>
      </c>
      <c r="D371" s="185" t="s">
        <v>422</v>
      </c>
      <c r="E371" s="172">
        <v>7816361</v>
      </c>
      <c r="F371" s="191">
        <v>1239118546000</v>
      </c>
      <c r="G371" s="169" t="s">
        <v>24</v>
      </c>
      <c r="H371" s="174">
        <v>6483979000</v>
      </c>
      <c r="I371" s="184">
        <v>0</v>
      </c>
      <c r="J371" s="184">
        <v>0</v>
      </c>
      <c r="K371" s="184">
        <v>6483979000</v>
      </c>
      <c r="L371" s="176">
        <v>6474363845</v>
      </c>
      <c r="M371" s="176">
        <v>0</v>
      </c>
      <c r="N371" s="176">
        <v>6474363845</v>
      </c>
      <c r="O371" s="176">
        <v>9615155.0000004135</v>
      </c>
      <c r="P371" s="176" t="e">
        <f>VLOOKUP(E371,#REF!,#REF!-2,FALSE)*1000000</f>
        <v>#REF!</v>
      </c>
      <c r="Q371" s="185" t="s">
        <v>25</v>
      </c>
      <c r="R371" s="177" t="s">
        <v>485</v>
      </c>
      <c r="S371" s="177" t="s">
        <v>420</v>
      </c>
      <c r="T371" s="186">
        <v>0</v>
      </c>
      <c r="U371" s="179">
        <f t="shared" si="7"/>
        <v>9615155.0000004135</v>
      </c>
      <c r="V371" s="180" t="s">
        <v>26</v>
      </c>
      <c r="W371" s="181"/>
      <c r="X371" s="150"/>
      <c r="Y371" s="150"/>
      <c r="Z371" s="150"/>
      <c r="AA371" s="150"/>
    </row>
    <row r="372" spans="1:27" ht="64.5" customHeight="1">
      <c r="A372" s="169">
        <v>50</v>
      </c>
      <c r="B372" s="178" t="s">
        <v>423</v>
      </c>
      <c r="C372" s="169">
        <v>2398</v>
      </c>
      <c r="D372" s="185" t="s">
        <v>422</v>
      </c>
      <c r="E372" s="172">
        <v>7905275</v>
      </c>
      <c r="F372" s="191">
        <v>2287115000</v>
      </c>
      <c r="G372" s="169" t="s">
        <v>24</v>
      </c>
      <c r="H372" s="174">
        <v>800000000</v>
      </c>
      <c r="I372" s="184">
        <v>0</v>
      </c>
      <c r="J372" s="184">
        <v>0</v>
      </c>
      <c r="K372" s="184">
        <v>800000000</v>
      </c>
      <c r="L372" s="176">
        <v>800000000</v>
      </c>
      <c r="M372" s="176">
        <v>0</v>
      </c>
      <c r="N372" s="176">
        <v>800000000</v>
      </c>
      <c r="O372" s="176">
        <v>0</v>
      </c>
      <c r="P372" s="176" t="e">
        <f>VLOOKUP(E372,#REF!,#REF!-2,FALSE)*1000000</f>
        <v>#REF!</v>
      </c>
      <c r="Q372" s="185" t="s">
        <v>25</v>
      </c>
      <c r="R372" s="177" t="s">
        <v>485</v>
      </c>
      <c r="S372" s="177"/>
      <c r="T372" s="178">
        <v>0</v>
      </c>
      <c r="U372" s="179">
        <f t="shared" si="7"/>
        <v>0</v>
      </c>
      <c r="V372" s="180" t="s">
        <v>26</v>
      </c>
      <c r="W372" s="181"/>
      <c r="X372" s="150"/>
      <c r="Y372" s="150"/>
      <c r="Z372" s="150"/>
      <c r="AA372" s="150"/>
    </row>
    <row r="373" spans="1:27" ht="64.5" customHeight="1">
      <c r="A373" s="169">
        <v>51</v>
      </c>
      <c r="B373" s="178" t="s">
        <v>424</v>
      </c>
      <c r="C373" s="169">
        <v>2398</v>
      </c>
      <c r="D373" s="185" t="s">
        <v>422</v>
      </c>
      <c r="E373" s="172">
        <v>7905326</v>
      </c>
      <c r="F373" s="191">
        <v>112964000000</v>
      </c>
      <c r="G373" s="169" t="s">
        <v>24</v>
      </c>
      <c r="H373" s="174">
        <v>233737000</v>
      </c>
      <c r="I373" s="184">
        <v>0</v>
      </c>
      <c r="J373" s="184">
        <v>0</v>
      </c>
      <c r="K373" s="184">
        <v>233737000</v>
      </c>
      <c r="L373" s="176">
        <v>219349000</v>
      </c>
      <c r="M373" s="176">
        <v>0</v>
      </c>
      <c r="N373" s="176">
        <v>219349000</v>
      </c>
      <c r="O373" s="176">
        <v>14388000.000000006</v>
      </c>
      <c r="P373" s="176" t="e">
        <f>VLOOKUP(E373,#REF!,#REF!-2,FALSE)*1000000</f>
        <v>#REF!</v>
      </c>
      <c r="Q373" s="185" t="s">
        <v>25</v>
      </c>
      <c r="R373" s="177" t="s">
        <v>485</v>
      </c>
      <c r="S373" s="177" t="s">
        <v>420</v>
      </c>
      <c r="T373" s="186">
        <v>0</v>
      </c>
      <c r="U373" s="179">
        <f t="shared" si="7"/>
        <v>14388000.000000006</v>
      </c>
      <c r="V373" s="180" t="s">
        <v>26</v>
      </c>
      <c r="W373" s="181"/>
      <c r="X373" s="150"/>
      <c r="Y373" s="150"/>
      <c r="Z373" s="150"/>
      <c r="AA373" s="150"/>
    </row>
    <row r="374" spans="1:27" ht="64.5" customHeight="1">
      <c r="A374" s="169">
        <v>52</v>
      </c>
      <c r="B374" s="178" t="s">
        <v>425</v>
      </c>
      <c r="C374" s="169">
        <v>2398</v>
      </c>
      <c r="D374" s="185" t="s">
        <v>422</v>
      </c>
      <c r="E374" s="172">
        <v>7905327</v>
      </c>
      <c r="F374" s="191">
        <v>36354734000</v>
      </c>
      <c r="G374" s="169" t="s">
        <v>24</v>
      </c>
      <c r="H374" s="174">
        <v>15026200000</v>
      </c>
      <c r="I374" s="184">
        <v>0</v>
      </c>
      <c r="J374" s="184">
        <v>0</v>
      </c>
      <c r="K374" s="184">
        <v>15026200000</v>
      </c>
      <c r="L374" s="176">
        <v>14148579800</v>
      </c>
      <c r="M374" s="176">
        <v>0</v>
      </c>
      <c r="N374" s="176">
        <v>14148579800</v>
      </c>
      <c r="O374" s="176">
        <v>877620200.00000119</v>
      </c>
      <c r="P374" s="176" t="e">
        <f>VLOOKUP(E374,#REF!,#REF!-2,FALSE)*1000000</f>
        <v>#REF!</v>
      </c>
      <c r="Q374" s="185" t="s">
        <v>25</v>
      </c>
      <c r="R374" s="177" t="s">
        <v>485</v>
      </c>
      <c r="S374" s="177"/>
      <c r="T374" s="186"/>
      <c r="U374" s="179">
        <f t="shared" si="7"/>
        <v>877620200.00000119</v>
      </c>
      <c r="V374" s="180" t="s">
        <v>26</v>
      </c>
      <c r="W374" s="199"/>
      <c r="X374" s="150"/>
      <c r="Y374" s="150"/>
      <c r="Z374" s="150"/>
      <c r="AA374" s="150"/>
    </row>
    <row r="375" spans="1:27" ht="64.5" customHeight="1">
      <c r="A375" s="169">
        <v>79</v>
      </c>
      <c r="B375" s="170" t="s">
        <v>426</v>
      </c>
      <c r="C375" s="169">
        <v>3207</v>
      </c>
      <c r="D375" s="171" t="s">
        <v>175</v>
      </c>
      <c r="E375" s="172">
        <v>7960543</v>
      </c>
      <c r="F375" s="218">
        <v>125000000000</v>
      </c>
      <c r="G375" s="169" t="s">
        <v>24</v>
      </c>
      <c r="H375" s="174">
        <v>45500000000</v>
      </c>
      <c r="I375" s="175">
        <v>0</v>
      </c>
      <c r="J375" s="175">
        <v>0</v>
      </c>
      <c r="K375" s="175">
        <v>45500000000</v>
      </c>
      <c r="L375" s="176">
        <v>45500000000</v>
      </c>
      <c r="M375" s="176">
        <v>0</v>
      </c>
      <c r="N375" s="176">
        <v>45500000000</v>
      </c>
      <c r="O375" s="176">
        <v>0</v>
      </c>
      <c r="P375" s="176" t="e">
        <f>VLOOKUP(E375,#REF!,#REF!-2,FALSE)*1000000</f>
        <v>#REF!</v>
      </c>
      <c r="Q375" s="172" t="s">
        <v>25</v>
      </c>
      <c r="R375" s="177" t="s">
        <v>485</v>
      </c>
      <c r="S375" s="177"/>
      <c r="T375" s="178">
        <v>0</v>
      </c>
      <c r="U375" s="179">
        <f t="shared" si="7"/>
        <v>0</v>
      </c>
      <c r="V375" s="180" t="s">
        <v>26</v>
      </c>
      <c r="W375" s="181"/>
      <c r="X375" s="150"/>
      <c r="Y375" s="150"/>
      <c r="Z375" s="150"/>
      <c r="AA375" s="150"/>
    </row>
    <row r="376" spans="1:27" ht="64.5" customHeight="1">
      <c r="A376" s="169">
        <v>80</v>
      </c>
      <c r="B376" s="170" t="s">
        <v>426</v>
      </c>
      <c r="C376" s="169">
        <v>2398</v>
      </c>
      <c r="D376" s="185" t="s">
        <v>422</v>
      </c>
      <c r="E376" s="172">
        <v>7960543</v>
      </c>
      <c r="F376" s="218">
        <v>125000000000</v>
      </c>
      <c r="G376" s="169" t="s">
        <v>24</v>
      </c>
      <c r="H376" s="174">
        <v>8280000000</v>
      </c>
      <c r="I376" s="184">
        <v>0</v>
      </c>
      <c r="J376" s="184">
        <v>0</v>
      </c>
      <c r="K376" s="184">
        <v>8280000000</v>
      </c>
      <c r="L376" s="176">
        <v>8280000000</v>
      </c>
      <c r="M376" s="176">
        <v>0</v>
      </c>
      <c r="N376" s="176">
        <v>8280000000</v>
      </c>
      <c r="O376" s="176">
        <v>0</v>
      </c>
      <c r="P376" s="176" t="e">
        <f>VLOOKUP(E376,#REF!,#REF!-2,FALSE)*1000000</f>
        <v>#REF!</v>
      </c>
      <c r="Q376" s="185" t="s">
        <v>25</v>
      </c>
      <c r="R376" s="177" t="s">
        <v>485</v>
      </c>
      <c r="S376" s="177"/>
      <c r="T376" s="178">
        <v>0</v>
      </c>
      <c r="U376" s="179">
        <f t="shared" si="7"/>
        <v>0</v>
      </c>
      <c r="V376" s="180" t="s">
        <v>26</v>
      </c>
      <c r="W376" s="181"/>
      <c r="X376" s="150"/>
      <c r="Y376" s="150"/>
      <c r="Z376" s="150"/>
      <c r="AA376" s="150"/>
    </row>
    <row r="377" spans="1:27" ht="64.5" customHeight="1">
      <c r="A377" s="169">
        <v>86</v>
      </c>
      <c r="B377" s="178" t="s">
        <v>427</v>
      </c>
      <c r="C377" s="169">
        <v>2398</v>
      </c>
      <c r="D377" s="185" t="s">
        <v>422</v>
      </c>
      <c r="E377" s="172">
        <v>7964401</v>
      </c>
      <c r="F377" s="218">
        <v>14998000000</v>
      </c>
      <c r="G377" s="169" t="s">
        <v>24</v>
      </c>
      <c r="H377" s="174">
        <v>50000000</v>
      </c>
      <c r="I377" s="184">
        <v>0</v>
      </c>
      <c r="J377" s="184">
        <v>0</v>
      </c>
      <c r="K377" s="184">
        <v>50000000</v>
      </c>
      <c r="L377" s="176">
        <v>50000000</v>
      </c>
      <c r="M377" s="176">
        <v>0</v>
      </c>
      <c r="N377" s="176">
        <v>50000000</v>
      </c>
      <c r="O377" s="176">
        <v>0</v>
      </c>
      <c r="P377" s="176" t="e">
        <f>VLOOKUP(E377,#REF!,#REF!-2,FALSE)*1000000</f>
        <v>#REF!</v>
      </c>
      <c r="Q377" s="185" t="s">
        <v>25</v>
      </c>
      <c r="R377" s="177" t="s">
        <v>485</v>
      </c>
      <c r="S377" s="177"/>
      <c r="T377" s="178">
        <v>0</v>
      </c>
      <c r="U377" s="179">
        <f t="shared" si="7"/>
        <v>0</v>
      </c>
      <c r="V377" s="180" t="s">
        <v>26</v>
      </c>
      <c r="W377" s="181"/>
      <c r="X377" s="150"/>
      <c r="Y377" s="150"/>
      <c r="Z377" s="150"/>
      <c r="AA377" s="150"/>
    </row>
    <row r="378" spans="1:27" ht="64.5" customHeight="1">
      <c r="A378" s="169">
        <v>205</v>
      </c>
      <c r="B378" s="170" t="s">
        <v>428</v>
      </c>
      <c r="C378" s="169">
        <v>930</v>
      </c>
      <c r="D378" s="171" t="s">
        <v>23</v>
      </c>
      <c r="E378" s="172">
        <v>8067424</v>
      </c>
      <c r="F378" s="191">
        <v>50000000000</v>
      </c>
      <c r="G378" s="169" t="s">
        <v>24</v>
      </c>
      <c r="H378" s="174">
        <v>23888189000</v>
      </c>
      <c r="I378" s="175">
        <v>0</v>
      </c>
      <c r="J378" s="175">
        <v>23888189000</v>
      </c>
      <c r="K378" s="175">
        <v>0</v>
      </c>
      <c r="L378" s="176">
        <v>19060670000</v>
      </c>
      <c r="M378" s="176">
        <v>19060670000</v>
      </c>
      <c r="N378" s="176">
        <v>0</v>
      </c>
      <c r="O378" s="176">
        <v>4827519000</v>
      </c>
      <c r="P378" s="176" t="e">
        <f>VLOOKUP(E378,#REF!,#REF!-2,FALSE)*1000000</f>
        <v>#REF!</v>
      </c>
      <c r="Q378" s="172" t="s">
        <v>25</v>
      </c>
      <c r="R378" s="177" t="s">
        <v>485</v>
      </c>
      <c r="S378" s="177" t="s">
        <v>429</v>
      </c>
      <c r="T378" s="186">
        <v>0</v>
      </c>
      <c r="U378" s="179">
        <f t="shared" si="7"/>
        <v>4827519000</v>
      </c>
      <c r="V378" s="180" t="s">
        <v>26</v>
      </c>
      <c r="W378" s="186">
        <f>J378-M378</f>
        <v>4827519000</v>
      </c>
      <c r="X378" s="150"/>
      <c r="Y378" s="150"/>
      <c r="Z378" s="150"/>
      <c r="AA378" s="150"/>
    </row>
    <row r="379" spans="1:27" ht="64.5" customHeight="1">
      <c r="A379" s="169">
        <v>252</v>
      </c>
      <c r="B379" s="178" t="s">
        <v>430</v>
      </c>
      <c r="C379" s="169">
        <v>2398</v>
      </c>
      <c r="D379" s="185" t="s">
        <v>422</v>
      </c>
      <c r="E379" s="172">
        <v>8085465</v>
      </c>
      <c r="F379" s="218">
        <v>5803409000</v>
      </c>
      <c r="G379" s="169" t="s">
        <v>24</v>
      </c>
      <c r="H379" s="174">
        <v>20000000</v>
      </c>
      <c r="I379" s="184">
        <v>0</v>
      </c>
      <c r="J379" s="184">
        <v>0</v>
      </c>
      <c r="K379" s="184">
        <v>20000000</v>
      </c>
      <c r="L379" s="176">
        <v>20000000</v>
      </c>
      <c r="M379" s="176">
        <v>0</v>
      </c>
      <c r="N379" s="176">
        <v>20000000</v>
      </c>
      <c r="O379" s="176">
        <v>0</v>
      </c>
      <c r="P379" s="176" t="e">
        <f>VLOOKUP(E379,#REF!,#REF!-2,FALSE)*1000000</f>
        <v>#REF!</v>
      </c>
      <c r="Q379" s="185" t="s">
        <v>25</v>
      </c>
      <c r="R379" s="177" t="s">
        <v>485</v>
      </c>
      <c r="S379" s="177"/>
      <c r="T379" s="178">
        <v>0</v>
      </c>
      <c r="U379" s="179">
        <f t="shared" si="7"/>
        <v>0</v>
      </c>
      <c r="V379" s="180" t="s">
        <v>26</v>
      </c>
      <c r="W379" s="181"/>
      <c r="X379" s="150"/>
      <c r="Y379" s="150"/>
      <c r="Z379" s="150"/>
      <c r="AA379" s="150"/>
    </row>
    <row r="380" spans="1:27" ht="64.5" customHeight="1">
      <c r="A380" s="169">
        <v>336</v>
      </c>
      <c r="B380" s="170" t="s">
        <v>431</v>
      </c>
      <c r="C380" s="169">
        <v>917</v>
      </c>
      <c r="D380" s="171" t="s">
        <v>23</v>
      </c>
      <c r="E380" s="172">
        <v>8130239</v>
      </c>
      <c r="F380" s="191">
        <v>150000000000</v>
      </c>
      <c r="G380" s="169" t="s">
        <v>24</v>
      </c>
      <c r="H380" s="174">
        <v>123000000</v>
      </c>
      <c r="I380" s="175">
        <v>0</v>
      </c>
      <c r="J380" s="175">
        <v>0</v>
      </c>
      <c r="K380" s="175">
        <v>123000000</v>
      </c>
      <c r="L380" s="176">
        <v>0</v>
      </c>
      <c r="M380" s="176">
        <v>0</v>
      </c>
      <c r="N380" s="176">
        <v>0</v>
      </c>
      <c r="O380" s="176">
        <v>123000000</v>
      </c>
      <c r="P380" s="176" t="e">
        <f>VLOOKUP(E380,#REF!,#REF!-2,FALSE)*1000000</f>
        <v>#REF!</v>
      </c>
      <c r="Q380" s="172" t="s">
        <v>25</v>
      </c>
      <c r="R380" s="177" t="s">
        <v>485</v>
      </c>
      <c r="S380" s="177" t="s">
        <v>420</v>
      </c>
      <c r="T380" s="186">
        <v>0</v>
      </c>
      <c r="U380" s="179">
        <f t="shared" si="7"/>
        <v>123000000</v>
      </c>
      <c r="V380" s="180" t="s">
        <v>26</v>
      </c>
      <c r="W380" s="181"/>
      <c r="X380" s="150"/>
      <c r="Y380" s="150"/>
      <c r="Z380" s="150"/>
      <c r="AA380" s="150"/>
    </row>
    <row r="381" spans="1:27" ht="64.5" customHeight="1">
      <c r="A381" s="169">
        <v>353</v>
      </c>
      <c r="B381" s="178" t="s">
        <v>432</v>
      </c>
      <c r="C381" s="169">
        <v>2398</v>
      </c>
      <c r="D381" s="185" t="s">
        <v>422</v>
      </c>
      <c r="E381" s="172">
        <v>8153460</v>
      </c>
      <c r="F381" s="191">
        <v>6629545000</v>
      </c>
      <c r="G381" s="169" t="s">
        <v>24</v>
      </c>
      <c r="H381" s="174">
        <v>232476000</v>
      </c>
      <c r="I381" s="184">
        <v>0</v>
      </c>
      <c r="J381" s="184">
        <v>0</v>
      </c>
      <c r="K381" s="184">
        <v>232476000</v>
      </c>
      <c r="L381" s="176">
        <v>194625000</v>
      </c>
      <c r="M381" s="176">
        <v>0</v>
      </c>
      <c r="N381" s="176">
        <v>194625000</v>
      </c>
      <c r="O381" s="176">
        <v>37851000</v>
      </c>
      <c r="P381" s="176" t="e">
        <f>VLOOKUP(E381,#REF!,#REF!-2,FALSE)*1000000</f>
        <v>#REF!</v>
      </c>
      <c r="Q381" s="185" t="s">
        <v>25</v>
      </c>
      <c r="R381" s="177" t="s">
        <v>485</v>
      </c>
      <c r="S381" s="177" t="s">
        <v>420</v>
      </c>
      <c r="T381" s="186">
        <v>0</v>
      </c>
      <c r="U381" s="179">
        <f t="shared" si="7"/>
        <v>37851000</v>
      </c>
      <c r="V381" s="180" t="s">
        <v>26</v>
      </c>
      <c r="W381" s="181"/>
      <c r="X381" s="150"/>
      <c r="Y381" s="150"/>
      <c r="Z381" s="150"/>
      <c r="AA381" s="150"/>
    </row>
    <row r="382" spans="1:27" ht="64.5" customHeight="1">
      <c r="A382" s="169">
        <v>354</v>
      </c>
      <c r="B382" s="178" t="s">
        <v>433</v>
      </c>
      <c r="C382" s="169">
        <v>2398</v>
      </c>
      <c r="D382" s="185" t="s">
        <v>422</v>
      </c>
      <c r="E382" s="172">
        <v>8153860</v>
      </c>
      <c r="F382" s="218">
        <v>23374000000</v>
      </c>
      <c r="G382" s="169" t="s">
        <v>24</v>
      </c>
      <c r="H382" s="174">
        <v>500000000</v>
      </c>
      <c r="I382" s="184">
        <v>0</v>
      </c>
      <c r="J382" s="184">
        <v>0</v>
      </c>
      <c r="K382" s="184">
        <v>500000000</v>
      </c>
      <c r="L382" s="176">
        <v>500000000</v>
      </c>
      <c r="M382" s="176">
        <v>0</v>
      </c>
      <c r="N382" s="176">
        <v>500000000</v>
      </c>
      <c r="O382" s="176">
        <v>0</v>
      </c>
      <c r="P382" s="176" t="e">
        <f>VLOOKUP(E382,#REF!,#REF!-2,FALSE)*1000000</f>
        <v>#REF!</v>
      </c>
      <c r="Q382" s="185" t="s">
        <v>25</v>
      </c>
      <c r="R382" s="177" t="s">
        <v>485</v>
      </c>
      <c r="S382" s="177"/>
      <c r="T382" s="178">
        <v>0</v>
      </c>
      <c r="U382" s="179">
        <f t="shared" si="7"/>
        <v>0</v>
      </c>
      <c r="V382" s="180" t="s">
        <v>26</v>
      </c>
      <c r="W382" s="181"/>
      <c r="X382" s="150"/>
      <c r="Y382" s="150"/>
      <c r="Z382" s="150"/>
      <c r="AA382" s="150"/>
    </row>
    <row r="383" spans="1:27" ht="64.5" customHeight="1">
      <c r="A383" s="169">
        <v>355</v>
      </c>
      <c r="B383" s="178" t="s">
        <v>434</v>
      </c>
      <c r="C383" s="169">
        <v>2398</v>
      </c>
      <c r="D383" s="185" t="s">
        <v>422</v>
      </c>
      <c r="E383" s="172">
        <v>8154164</v>
      </c>
      <c r="F383" s="218">
        <v>7000000000</v>
      </c>
      <c r="G383" s="169" t="s">
        <v>24</v>
      </c>
      <c r="H383" s="174">
        <v>5000000000</v>
      </c>
      <c r="I383" s="184">
        <v>0</v>
      </c>
      <c r="J383" s="184">
        <v>0</v>
      </c>
      <c r="K383" s="175">
        <v>5000000000</v>
      </c>
      <c r="L383" s="176">
        <v>5000000000</v>
      </c>
      <c r="M383" s="176">
        <v>0</v>
      </c>
      <c r="N383" s="176">
        <v>5000000000</v>
      </c>
      <c r="O383" s="176">
        <v>0</v>
      </c>
      <c r="P383" s="176" t="e">
        <f>VLOOKUP(E383,#REF!,#REF!-2,FALSE)*1000000</f>
        <v>#REF!</v>
      </c>
      <c r="Q383" s="185" t="s">
        <v>25</v>
      </c>
      <c r="R383" s="177" t="s">
        <v>485</v>
      </c>
      <c r="S383" s="177"/>
      <c r="T383" s="178">
        <v>0</v>
      </c>
      <c r="U383" s="179">
        <f t="shared" si="7"/>
        <v>0</v>
      </c>
      <c r="V383" s="180" t="s">
        <v>26</v>
      </c>
      <c r="W383" s="181"/>
      <c r="X383" s="150"/>
      <c r="Y383" s="150"/>
      <c r="Z383" s="150"/>
      <c r="AA383" s="150"/>
    </row>
    <row r="384" spans="1:27" ht="64.5" customHeight="1">
      <c r="A384" s="169">
        <v>357</v>
      </c>
      <c r="B384" s="178" t="s">
        <v>435</v>
      </c>
      <c r="C384" s="169">
        <v>2398</v>
      </c>
      <c r="D384" s="185" t="s">
        <v>422</v>
      </c>
      <c r="E384" s="172">
        <v>8156355</v>
      </c>
      <c r="F384" s="191">
        <v>8489480000</v>
      </c>
      <c r="G384" s="169" t="s">
        <v>24</v>
      </c>
      <c r="H384" s="174">
        <v>793160000</v>
      </c>
      <c r="I384" s="184">
        <v>0</v>
      </c>
      <c r="J384" s="184">
        <v>0</v>
      </c>
      <c r="K384" s="184">
        <v>793160000</v>
      </c>
      <c r="L384" s="176">
        <v>793160000</v>
      </c>
      <c r="M384" s="176">
        <v>0</v>
      </c>
      <c r="N384" s="176">
        <v>793160000</v>
      </c>
      <c r="O384" s="176">
        <v>0</v>
      </c>
      <c r="P384" s="176" t="e">
        <f>VLOOKUP(E384,#REF!,#REF!-2,FALSE)*1000000</f>
        <v>#REF!</v>
      </c>
      <c r="Q384" s="185" t="s">
        <v>25</v>
      </c>
      <c r="R384" s="177" t="s">
        <v>485</v>
      </c>
      <c r="S384" s="177"/>
      <c r="T384" s="178">
        <v>0</v>
      </c>
      <c r="U384" s="179">
        <f t="shared" si="7"/>
        <v>0</v>
      </c>
      <c r="V384" s="180" t="s">
        <v>26</v>
      </c>
      <c r="W384" s="181"/>
      <c r="X384" s="150"/>
      <c r="Y384" s="150"/>
      <c r="Z384" s="150"/>
      <c r="AA384" s="150"/>
    </row>
    <row r="385" spans="1:27" ht="64.5" customHeight="1">
      <c r="A385" s="169">
        <v>358</v>
      </c>
      <c r="B385" s="178" t="s">
        <v>436</v>
      </c>
      <c r="C385" s="169">
        <v>2398</v>
      </c>
      <c r="D385" s="185" t="s">
        <v>422</v>
      </c>
      <c r="E385" s="172">
        <v>8156676</v>
      </c>
      <c r="F385" s="218">
        <v>12000000000</v>
      </c>
      <c r="G385" s="169" t="s">
        <v>24</v>
      </c>
      <c r="H385" s="174">
        <v>565355000</v>
      </c>
      <c r="I385" s="184">
        <v>0</v>
      </c>
      <c r="J385" s="184">
        <v>0</v>
      </c>
      <c r="K385" s="184">
        <v>565355000</v>
      </c>
      <c r="L385" s="176">
        <v>565355000</v>
      </c>
      <c r="M385" s="176">
        <v>0</v>
      </c>
      <c r="N385" s="176">
        <v>565355000</v>
      </c>
      <c r="O385" s="176">
        <v>0</v>
      </c>
      <c r="P385" s="176" t="e">
        <f>VLOOKUP(E385,#REF!,#REF!-2,FALSE)*1000000</f>
        <v>#REF!</v>
      </c>
      <c r="Q385" s="185" t="s">
        <v>25</v>
      </c>
      <c r="R385" s="177" t="s">
        <v>485</v>
      </c>
      <c r="S385" s="177"/>
      <c r="T385" s="178">
        <v>0</v>
      </c>
      <c r="U385" s="179">
        <f t="shared" si="7"/>
        <v>0</v>
      </c>
      <c r="V385" s="180" t="s">
        <v>26</v>
      </c>
      <c r="W385" s="181"/>
      <c r="X385" s="150"/>
      <c r="Y385" s="150"/>
      <c r="Z385" s="150"/>
      <c r="AA385" s="150"/>
    </row>
    <row r="386" spans="1:27" ht="64.5" customHeight="1">
      <c r="A386" s="169">
        <v>359</v>
      </c>
      <c r="B386" s="178" t="s">
        <v>437</v>
      </c>
      <c r="C386" s="169">
        <v>2398</v>
      </c>
      <c r="D386" s="185" t="s">
        <v>422</v>
      </c>
      <c r="E386" s="172">
        <v>8156677</v>
      </c>
      <c r="F386" s="191">
        <v>1062320999.9999999</v>
      </c>
      <c r="G386" s="169" t="s">
        <v>24</v>
      </c>
      <c r="H386" s="174">
        <v>1000000000</v>
      </c>
      <c r="I386" s="184">
        <v>0</v>
      </c>
      <c r="J386" s="184">
        <v>0</v>
      </c>
      <c r="K386" s="184">
        <v>1000000000</v>
      </c>
      <c r="L386" s="176">
        <v>1000000000</v>
      </c>
      <c r="M386" s="176">
        <v>0</v>
      </c>
      <c r="N386" s="176">
        <v>1000000000</v>
      </c>
      <c r="O386" s="176">
        <v>0</v>
      </c>
      <c r="P386" s="176" t="e">
        <f>VLOOKUP(E386,#REF!,#REF!-2,FALSE)*1000000</f>
        <v>#REF!</v>
      </c>
      <c r="Q386" s="185" t="s">
        <v>25</v>
      </c>
      <c r="R386" s="177" t="s">
        <v>485</v>
      </c>
      <c r="S386" s="177"/>
      <c r="T386" s="178">
        <v>0</v>
      </c>
      <c r="U386" s="179">
        <f t="shared" si="7"/>
        <v>0</v>
      </c>
      <c r="V386" s="180" t="s">
        <v>26</v>
      </c>
      <c r="W386" s="181"/>
      <c r="X386" s="150"/>
      <c r="Y386" s="150"/>
      <c r="Z386" s="150"/>
      <c r="AA386" s="150"/>
    </row>
    <row r="387" spans="1:27" ht="64.5" customHeight="1">
      <c r="A387" s="169">
        <v>360</v>
      </c>
      <c r="B387" s="178" t="s">
        <v>438</v>
      </c>
      <c r="C387" s="169">
        <v>2398</v>
      </c>
      <c r="D387" s="185" t="s">
        <v>422</v>
      </c>
      <c r="E387" s="172">
        <v>8156682</v>
      </c>
      <c r="F387" s="218">
        <v>17972062000</v>
      </c>
      <c r="G387" s="169" t="s">
        <v>24</v>
      </c>
      <c r="H387" s="174">
        <v>311000000</v>
      </c>
      <c r="I387" s="184">
        <v>0</v>
      </c>
      <c r="J387" s="184">
        <v>0</v>
      </c>
      <c r="K387" s="184">
        <v>311000000</v>
      </c>
      <c r="L387" s="176">
        <v>311000000</v>
      </c>
      <c r="M387" s="176">
        <v>0</v>
      </c>
      <c r="N387" s="176">
        <v>311000000</v>
      </c>
      <c r="O387" s="176">
        <v>0</v>
      </c>
      <c r="P387" s="176" t="e">
        <f>VLOOKUP(E387,#REF!,#REF!-2,FALSE)*1000000</f>
        <v>#REF!</v>
      </c>
      <c r="Q387" s="185" t="s">
        <v>25</v>
      </c>
      <c r="R387" s="177" t="s">
        <v>485</v>
      </c>
      <c r="S387" s="177"/>
      <c r="T387" s="178">
        <v>0</v>
      </c>
      <c r="U387" s="179">
        <f t="shared" si="7"/>
        <v>0</v>
      </c>
      <c r="V387" s="180" t="s">
        <v>26</v>
      </c>
      <c r="W387" s="181"/>
      <c r="X387" s="150"/>
      <c r="Y387" s="150"/>
      <c r="Z387" s="150"/>
      <c r="AA387" s="150"/>
    </row>
    <row r="388" spans="1:27" ht="64.5" customHeight="1">
      <c r="A388" s="169">
        <v>361</v>
      </c>
      <c r="B388" s="178" t="s">
        <v>439</v>
      </c>
      <c r="C388" s="169">
        <v>2398</v>
      </c>
      <c r="D388" s="185" t="s">
        <v>422</v>
      </c>
      <c r="E388" s="172">
        <v>8156684</v>
      </c>
      <c r="F388" s="218">
        <v>9000000000</v>
      </c>
      <c r="G388" s="169" t="s">
        <v>24</v>
      </c>
      <c r="H388" s="174">
        <v>329601000</v>
      </c>
      <c r="I388" s="184">
        <v>0</v>
      </c>
      <c r="J388" s="184">
        <v>0</v>
      </c>
      <c r="K388" s="184">
        <v>329601000</v>
      </c>
      <c r="L388" s="176">
        <v>327777000</v>
      </c>
      <c r="M388" s="176">
        <v>0</v>
      </c>
      <c r="N388" s="176">
        <v>327777000</v>
      </c>
      <c r="O388" s="176">
        <v>1824000.0000000123</v>
      </c>
      <c r="P388" s="176" t="e">
        <f>VLOOKUP(E388,#REF!,#REF!-2,FALSE)*1000000</f>
        <v>#REF!</v>
      </c>
      <c r="Q388" s="185" t="s">
        <v>25</v>
      </c>
      <c r="R388" s="177" t="s">
        <v>485</v>
      </c>
      <c r="S388" s="177" t="s">
        <v>420</v>
      </c>
      <c r="T388" s="186">
        <v>0</v>
      </c>
      <c r="U388" s="179">
        <f t="shared" si="7"/>
        <v>1824000.0000000123</v>
      </c>
      <c r="V388" s="180" t="s">
        <v>26</v>
      </c>
      <c r="W388" s="181"/>
      <c r="X388" s="150"/>
      <c r="Y388" s="150"/>
      <c r="Z388" s="150"/>
      <c r="AA388" s="150"/>
    </row>
    <row r="389" spans="1:27" ht="64.5" customHeight="1">
      <c r="A389" s="169">
        <v>362</v>
      </c>
      <c r="B389" s="178" t="s">
        <v>440</v>
      </c>
      <c r="C389" s="169">
        <v>2398</v>
      </c>
      <c r="D389" s="185" t="s">
        <v>422</v>
      </c>
      <c r="E389" s="172">
        <v>8156685</v>
      </c>
      <c r="F389" s="218">
        <v>13959773000</v>
      </c>
      <c r="G389" s="169" t="s">
        <v>24</v>
      </c>
      <c r="H389" s="174">
        <v>355000000</v>
      </c>
      <c r="I389" s="184">
        <v>0</v>
      </c>
      <c r="J389" s="184">
        <v>0</v>
      </c>
      <c r="K389" s="184">
        <v>355000000</v>
      </c>
      <c r="L389" s="176">
        <v>355000000</v>
      </c>
      <c r="M389" s="176">
        <v>0</v>
      </c>
      <c r="N389" s="176">
        <v>355000000</v>
      </c>
      <c r="O389" s="176">
        <v>0</v>
      </c>
      <c r="P389" s="176" t="e">
        <f>VLOOKUP(E389,#REF!,#REF!-2,FALSE)*1000000</f>
        <v>#REF!</v>
      </c>
      <c r="Q389" s="185" t="s">
        <v>25</v>
      </c>
      <c r="R389" s="177" t="s">
        <v>485</v>
      </c>
      <c r="S389" s="177"/>
      <c r="T389" s="178">
        <v>0</v>
      </c>
      <c r="U389" s="179">
        <f t="shared" si="7"/>
        <v>0</v>
      </c>
      <c r="V389" s="180" t="s">
        <v>26</v>
      </c>
      <c r="W389" s="181"/>
      <c r="X389" s="150"/>
      <c r="Y389" s="150"/>
      <c r="Z389" s="150"/>
      <c r="AA389" s="150"/>
    </row>
    <row r="390" spans="1:27" ht="64.5" customHeight="1">
      <c r="A390" s="169">
        <v>368</v>
      </c>
      <c r="B390" s="178" t="s">
        <v>441</v>
      </c>
      <c r="C390" s="169">
        <v>2398</v>
      </c>
      <c r="D390" s="185" t="s">
        <v>422</v>
      </c>
      <c r="E390" s="172">
        <v>8157673</v>
      </c>
      <c r="F390" s="191">
        <v>6000000000</v>
      </c>
      <c r="G390" s="169" t="s">
        <v>24</v>
      </c>
      <c r="H390" s="174">
        <v>493326000</v>
      </c>
      <c r="I390" s="184">
        <v>0</v>
      </c>
      <c r="J390" s="184">
        <v>0</v>
      </c>
      <c r="K390" s="184">
        <v>493326000</v>
      </c>
      <c r="L390" s="176">
        <v>448087000</v>
      </c>
      <c r="M390" s="176">
        <v>0</v>
      </c>
      <c r="N390" s="176">
        <v>448087000</v>
      </c>
      <c r="O390" s="176">
        <v>45239000.00000003</v>
      </c>
      <c r="P390" s="176" t="e">
        <f>VLOOKUP(E390,#REF!,#REF!-2,FALSE)*1000000</f>
        <v>#REF!</v>
      </c>
      <c r="Q390" s="185" t="s">
        <v>25</v>
      </c>
      <c r="R390" s="177" t="s">
        <v>485</v>
      </c>
      <c r="S390" s="177" t="s">
        <v>420</v>
      </c>
      <c r="T390" s="186">
        <v>0</v>
      </c>
      <c r="U390" s="179">
        <f t="shared" si="7"/>
        <v>45239000.00000003</v>
      </c>
      <c r="V390" s="180" t="s">
        <v>26</v>
      </c>
      <c r="W390" s="181"/>
      <c r="X390" s="150"/>
      <c r="Y390" s="150"/>
      <c r="Z390" s="150"/>
      <c r="AA390" s="150"/>
    </row>
    <row r="391" spans="1:27" ht="64.5" customHeight="1">
      <c r="A391" s="169">
        <v>369</v>
      </c>
      <c r="B391" s="178" t="s">
        <v>442</v>
      </c>
      <c r="C391" s="169">
        <v>2398</v>
      </c>
      <c r="D391" s="185" t="s">
        <v>422</v>
      </c>
      <c r="E391" s="172">
        <v>8157674</v>
      </c>
      <c r="F391" s="218">
        <v>12735357000</v>
      </c>
      <c r="G391" s="169" t="s">
        <v>24</v>
      </c>
      <c r="H391" s="174">
        <v>80000000</v>
      </c>
      <c r="I391" s="184">
        <v>0</v>
      </c>
      <c r="J391" s="184">
        <v>0</v>
      </c>
      <c r="K391" s="184">
        <v>80000000</v>
      </c>
      <c r="L391" s="176">
        <v>80000000</v>
      </c>
      <c r="M391" s="176">
        <v>0</v>
      </c>
      <c r="N391" s="176">
        <v>80000000</v>
      </c>
      <c r="O391" s="176">
        <v>0</v>
      </c>
      <c r="P391" s="176" t="e">
        <f>VLOOKUP(E391,#REF!,#REF!-2,FALSE)*1000000</f>
        <v>#REF!</v>
      </c>
      <c r="Q391" s="185" t="s">
        <v>25</v>
      </c>
      <c r="R391" s="177" t="s">
        <v>485</v>
      </c>
      <c r="S391" s="177"/>
      <c r="T391" s="178">
        <v>0</v>
      </c>
      <c r="U391" s="179">
        <f t="shared" si="7"/>
        <v>0</v>
      </c>
      <c r="V391" s="180" t="s">
        <v>26</v>
      </c>
      <c r="W391" s="181"/>
      <c r="X391" s="150"/>
      <c r="Y391" s="150"/>
      <c r="Z391" s="150"/>
      <c r="AA391" s="150"/>
    </row>
    <row r="392" spans="1:27" ht="64.5" customHeight="1">
      <c r="A392" s="169">
        <v>370</v>
      </c>
      <c r="B392" s="178" t="s">
        <v>443</v>
      </c>
      <c r="C392" s="169">
        <v>2398</v>
      </c>
      <c r="D392" s="185" t="s">
        <v>422</v>
      </c>
      <c r="E392" s="172">
        <v>8157675</v>
      </c>
      <c r="F392" s="218">
        <v>3908392000</v>
      </c>
      <c r="G392" s="169" t="s">
        <v>24</v>
      </c>
      <c r="H392" s="174">
        <v>1600000000</v>
      </c>
      <c r="I392" s="184">
        <v>0</v>
      </c>
      <c r="J392" s="184">
        <v>0</v>
      </c>
      <c r="K392" s="184">
        <v>1600000000</v>
      </c>
      <c r="L392" s="176">
        <v>1600000000</v>
      </c>
      <c r="M392" s="176">
        <v>0</v>
      </c>
      <c r="N392" s="176">
        <v>1600000000</v>
      </c>
      <c r="O392" s="176">
        <v>0</v>
      </c>
      <c r="P392" s="176" t="e">
        <f>VLOOKUP(E392,#REF!,#REF!-2,FALSE)*1000000</f>
        <v>#REF!</v>
      </c>
      <c r="Q392" s="185" t="s">
        <v>25</v>
      </c>
      <c r="R392" s="177" t="s">
        <v>485</v>
      </c>
      <c r="S392" s="177"/>
      <c r="T392" s="178">
        <v>0</v>
      </c>
      <c r="U392" s="179">
        <f t="shared" si="7"/>
        <v>0</v>
      </c>
      <c r="V392" s="180" t="s">
        <v>26</v>
      </c>
      <c r="W392" s="181"/>
      <c r="X392" s="150"/>
      <c r="Y392" s="150"/>
      <c r="Z392" s="150"/>
      <c r="AA392" s="150"/>
    </row>
    <row r="393" spans="1:27" ht="64.5" customHeight="1">
      <c r="A393" s="169">
        <v>372</v>
      </c>
      <c r="B393" s="178" t="s">
        <v>444</v>
      </c>
      <c r="C393" s="169">
        <v>2398</v>
      </c>
      <c r="D393" s="185" t="s">
        <v>422</v>
      </c>
      <c r="E393" s="172">
        <v>8157677</v>
      </c>
      <c r="F393" s="218">
        <v>9000000000</v>
      </c>
      <c r="G393" s="169" t="s">
        <v>24</v>
      </c>
      <c r="H393" s="174">
        <v>160000000</v>
      </c>
      <c r="I393" s="184">
        <v>0</v>
      </c>
      <c r="J393" s="184">
        <v>0</v>
      </c>
      <c r="K393" s="184">
        <v>160000000</v>
      </c>
      <c r="L393" s="176">
        <v>160000000</v>
      </c>
      <c r="M393" s="176">
        <v>0</v>
      </c>
      <c r="N393" s="176">
        <v>160000000</v>
      </c>
      <c r="O393" s="176">
        <v>0</v>
      </c>
      <c r="P393" s="176" t="e">
        <f>VLOOKUP(E393,#REF!,#REF!-2,FALSE)*1000000</f>
        <v>#REF!</v>
      </c>
      <c r="Q393" s="185" t="s">
        <v>25</v>
      </c>
      <c r="R393" s="177" t="s">
        <v>485</v>
      </c>
      <c r="S393" s="177"/>
      <c r="T393" s="178">
        <v>0</v>
      </c>
      <c r="U393" s="179">
        <f t="shared" si="7"/>
        <v>0</v>
      </c>
      <c r="V393" s="180" t="s">
        <v>26</v>
      </c>
      <c r="W393" s="181"/>
      <c r="X393" s="150"/>
      <c r="Y393" s="150"/>
      <c r="Z393" s="150"/>
      <c r="AA393" s="150"/>
    </row>
    <row r="394" spans="1:27" ht="64.5" customHeight="1">
      <c r="A394" s="169">
        <v>374</v>
      </c>
      <c r="B394" s="178" t="s">
        <v>445</v>
      </c>
      <c r="C394" s="169">
        <v>2398</v>
      </c>
      <c r="D394" s="185" t="s">
        <v>422</v>
      </c>
      <c r="E394" s="172">
        <v>8157761</v>
      </c>
      <c r="F394" s="191">
        <v>7510264000</v>
      </c>
      <c r="G394" s="169" t="s">
        <v>24</v>
      </c>
      <c r="H394" s="174">
        <v>1469000000</v>
      </c>
      <c r="I394" s="184">
        <v>0</v>
      </c>
      <c r="J394" s="184">
        <v>0</v>
      </c>
      <c r="K394" s="184">
        <v>1469000000</v>
      </c>
      <c r="L394" s="176">
        <v>1352874000</v>
      </c>
      <c r="M394" s="176">
        <v>0</v>
      </c>
      <c r="N394" s="176">
        <v>1352874000</v>
      </c>
      <c r="O394" s="176">
        <v>116125999.99999997</v>
      </c>
      <c r="P394" s="176" t="e">
        <f>VLOOKUP(E394,#REF!,#REF!-2,FALSE)*1000000</f>
        <v>#REF!</v>
      </c>
      <c r="Q394" s="185" t="s">
        <v>25</v>
      </c>
      <c r="R394" s="177" t="s">
        <v>485</v>
      </c>
      <c r="S394" s="177" t="s">
        <v>420</v>
      </c>
      <c r="T394" s="186">
        <v>0</v>
      </c>
      <c r="U394" s="179">
        <f t="shared" si="7"/>
        <v>116125999.99999997</v>
      </c>
      <c r="V394" s="180" t="s">
        <v>26</v>
      </c>
      <c r="W394" s="181"/>
      <c r="X394" s="150"/>
      <c r="Y394" s="150"/>
      <c r="Z394" s="150"/>
      <c r="AA394" s="150"/>
    </row>
    <row r="395" spans="1:27" ht="64.5" customHeight="1">
      <c r="A395" s="169">
        <v>375</v>
      </c>
      <c r="B395" s="178" t="s">
        <v>446</v>
      </c>
      <c r="C395" s="169">
        <v>2398</v>
      </c>
      <c r="D395" s="185" t="s">
        <v>422</v>
      </c>
      <c r="E395" s="172">
        <v>8157764</v>
      </c>
      <c r="F395" s="191">
        <v>653032000000</v>
      </c>
      <c r="G395" s="169" t="s">
        <v>24</v>
      </c>
      <c r="H395" s="174">
        <v>450000000</v>
      </c>
      <c r="I395" s="184">
        <v>0</v>
      </c>
      <c r="J395" s="184">
        <v>0</v>
      </c>
      <c r="K395" s="184">
        <v>450000000</v>
      </c>
      <c r="L395" s="176">
        <v>429384000</v>
      </c>
      <c r="M395" s="176">
        <v>0</v>
      </c>
      <c r="N395" s="176">
        <v>429384000</v>
      </c>
      <c r="O395" s="176">
        <v>20615999.999999985</v>
      </c>
      <c r="P395" s="176" t="e">
        <f>VLOOKUP(E395,#REF!,#REF!-2,FALSE)*1000000</f>
        <v>#REF!</v>
      </c>
      <c r="Q395" s="185" t="s">
        <v>25</v>
      </c>
      <c r="R395" s="177" t="s">
        <v>485</v>
      </c>
      <c r="S395" s="177" t="s">
        <v>420</v>
      </c>
      <c r="T395" s="186">
        <v>0</v>
      </c>
      <c r="U395" s="179">
        <f t="shared" ref="U395:U405" si="8">+O395-T395</f>
        <v>20615999.999999985</v>
      </c>
      <c r="V395" s="180" t="s">
        <v>26</v>
      </c>
      <c r="W395" s="181"/>
      <c r="X395" s="150"/>
      <c r="Y395" s="150"/>
      <c r="Z395" s="150"/>
      <c r="AA395" s="150"/>
    </row>
    <row r="396" spans="1:27" ht="64.5" customHeight="1">
      <c r="A396" s="169">
        <v>377</v>
      </c>
      <c r="B396" s="178" t="s">
        <v>447</v>
      </c>
      <c r="C396" s="169">
        <v>2398</v>
      </c>
      <c r="D396" s="185" t="s">
        <v>422</v>
      </c>
      <c r="E396" s="172">
        <v>8157977</v>
      </c>
      <c r="F396" s="191">
        <v>1835000000</v>
      </c>
      <c r="G396" s="169" t="s">
        <v>24</v>
      </c>
      <c r="H396" s="174">
        <v>221474000</v>
      </c>
      <c r="I396" s="184">
        <v>0</v>
      </c>
      <c r="J396" s="184">
        <v>0</v>
      </c>
      <c r="K396" s="184">
        <v>221474000</v>
      </c>
      <c r="L396" s="176">
        <v>200238900</v>
      </c>
      <c r="M396" s="176">
        <v>0</v>
      </c>
      <c r="N396" s="176">
        <v>200238900</v>
      </c>
      <c r="O396" s="176">
        <v>21235099.999999989</v>
      </c>
      <c r="P396" s="176" t="e">
        <f>VLOOKUP(E396,#REF!,#REF!-2,FALSE)*1000000</f>
        <v>#REF!</v>
      </c>
      <c r="Q396" s="185" t="s">
        <v>25</v>
      </c>
      <c r="R396" s="177" t="s">
        <v>485</v>
      </c>
      <c r="S396" s="177" t="s">
        <v>420</v>
      </c>
      <c r="T396" s="186">
        <v>0</v>
      </c>
      <c r="U396" s="179">
        <f t="shared" si="8"/>
        <v>21235099.999999989</v>
      </c>
      <c r="V396" s="180" t="s">
        <v>26</v>
      </c>
      <c r="W396" s="181"/>
      <c r="X396" s="150"/>
      <c r="Y396" s="150"/>
      <c r="Z396" s="150"/>
      <c r="AA396" s="150"/>
    </row>
    <row r="397" spans="1:27" ht="64.5" customHeight="1">
      <c r="A397" s="169">
        <v>384</v>
      </c>
      <c r="B397" s="178" t="s">
        <v>448</v>
      </c>
      <c r="C397" s="169">
        <v>2398</v>
      </c>
      <c r="D397" s="185" t="s">
        <v>422</v>
      </c>
      <c r="E397" s="172">
        <v>8158632</v>
      </c>
      <c r="F397" s="191">
        <v>5365754000</v>
      </c>
      <c r="G397" s="169" t="s">
        <v>24</v>
      </c>
      <c r="H397" s="174">
        <v>215000000</v>
      </c>
      <c r="I397" s="184">
        <v>0</v>
      </c>
      <c r="J397" s="184">
        <v>0</v>
      </c>
      <c r="K397" s="184">
        <v>215000000</v>
      </c>
      <c r="L397" s="176">
        <v>193498000</v>
      </c>
      <c r="M397" s="176">
        <v>0</v>
      </c>
      <c r="N397" s="176">
        <v>193498000</v>
      </c>
      <c r="O397" s="176">
        <v>21502000.000000011</v>
      </c>
      <c r="P397" s="176" t="e">
        <f>VLOOKUP(E397,#REF!,#REF!-2,FALSE)*1000000</f>
        <v>#REF!</v>
      </c>
      <c r="Q397" s="185" t="s">
        <v>25</v>
      </c>
      <c r="R397" s="177" t="s">
        <v>485</v>
      </c>
      <c r="S397" s="177" t="s">
        <v>420</v>
      </c>
      <c r="T397" s="186">
        <v>0</v>
      </c>
      <c r="U397" s="179">
        <f t="shared" si="8"/>
        <v>21502000.000000011</v>
      </c>
      <c r="V397" s="180" t="s">
        <v>26</v>
      </c>
      <c r="W397" s="181"/>
      <c r="X397" s="150"/>
      <c r="Y397" s="150"/>
      <c r="Z397" s="150"/>
      <c r="AA397" s="150"/>
    </row>
    <row r="398" spans="1:27" ht="64.5" customHeight="1">
      <c r="A398" s="169">
        <v>386</v>
      </c>
      <c r="B398" s="178" t="s">
        <v>449</v>
      </c>
      <c r="C398" s="169">
        <v>2398</v>
      </c>
      <c r="D398" s="185" t="s">
        <v>422</v>
      </c>
      <c r="E398" s="172">
        <v>8159060</v>
      </c>
      <c r="F398" s="218">
        <v>5000000000</v>
      </c>
      <c r="G398" s="169" t="s">
        <v>24</v>
      </c>
      <c r="H398" s="174">
        <v>283000000</v>
      </c>
      <c r="I398" s="184">
        <v>0</v>
      </c>
      <c r="J398" s="184">
        <v>0</v>
      </c>
      <c r="K398" s="184">
        <v>283000000</v>
      </c>
      <c r="L398" s="176">
        <v>283000000</v>
      </c>
      <c r="M398" s="176">
        <v>0</v>
      </c>
      <c r="N398" s="176">
        <v>283000000</v>
      </c>
      <c r="O398" s="176">
        <v>0</v>
      </c>
      <c r="P398" s="176" t="e">
        <f>VLOOKUP(E398,#REF!,#REF!-2,FALSE)*1000000</f>
        <v>#REF!</v>
      </c>
      <c r="Q398" s="185" t="s">
        <v>25</v>
      </c>
      <c r="R398" s="177" t="s">
        <v>485</v>
      </c>
      <c r="S398" s="177"/>
      <c r="T398" s="178">
        <v>0</v>
      </c>
      <c r="U398" s="179">
        <f t="shared" si="8"/>
        <v>0</v>
      </c>
      <c r="V398" s="180" t="s">
        <v>26</v>
      </c>
      <c r="W398" s="181"/>
      <c r="X398" s="150"/>
      <c r="Y398" s="150"/>
      <c r="Z398" s="150"/>
      <c r="AA398" s="150"/>
    </row>
    <row r="399" spans="1:27" ht="64.5" customHeight="1">
      <c r="A399" s="169">
        <v>387</v>
      </c>
      <c r="B399" s="178" t="s">
        <v>450</v>
      </c>
      <c r="C399" s="169">
        <v>2398</v>
      </c>
      <c r="D399" s="185" t="s">
        <v>422</v>
      </c>
      <c r="E399" s="172">
        <v>8159200</v>
      </c>
      <c r="F399" s="218">
        <v>4500000000</v>
      </c>
      <c r="G399" s="169" t="s">
        <v>24</v>
      </c>
      <c r="H399" s="174">
        <v>700000000</v>
      </c>
      <c r="I399" s="184">
        <v>0</v>
      </c>
      <c r="J399" s="184">
        <v>0</v>
      </c>
      <c r="K399" s="184">
        <v>700000000</v>
      </c>
      <c r="L399" s="176">
        <v>700000000</v>
      </c>
      <c r="M399" s="176">
        <v>0</v>
      </c>
      <c r="N399" s="176">
        <v>700000000</v>
      </c>
      <c r="O399" s="176">
        <v>0</v>
      </c>
      <c r="P399" s="176" t="e">
        <f>VLOOKUP(E399,#REF!,#REF!-2,FALSE)*1000000</f>
        <v>#REF!</v>
      </c>
      <c r="Q399" s="185" t="s">
        <v>25</v>
      </c>
      <c r="R399" s="177" t="s">
        <v>485</v>
      </c>
      <c r="S399" s="177"/>
      <c r="T399" s="178">
        <v>0</v>
      </c>
      <c r="U399" s="179">
        <f t="shared" si="8"/>
        <v>0</v>
      </c>
      <c r="V399" s="180" t="s">
        <v>26</v>
      </c>
      <c r="W399" s="181"/>
      <c r="X399" s="150"/>
      <c r="Y399" s="150"/>
      <c r="Z399" s="150"/>
      <c r="AA399" s="150"/>
    </row>
    <row r="400" spans="1:27" s="256" customFormat="1" ht="64.5" customHeight="1">
      <c r="A400" s="238">
        <v>394</v>
      </c>
      <c r="B400" s="239" t="s">
        <v>451</v>
      </c>
      <c r="C400" s="238">
        <v>3207</v>
      </c>
      <c r="D400" s="240" t="s">
        <v>175</v>
      </c>
      <c r="E400" s="241">
        <v>7816361</v>
      </c>
      <c r="F400" s="254">
        <v>1239118546000</v>
      </c>
      <c r="G400" s="238" t="s">
        <v>754</v>
      </c>
      <c r="H400" s="243">
        <v>111931000000</v>
      </c>
      <c r="I400" s="244">
        <v>0</v>
      </c>
      <c r="J400" s="244">
        <v>0</v>
      </c>
      <c r="K400" s="244">
        <v>111931000000</v>
      </c>
      <c r="L400" s="245">
        <v>81618681493</v>
      </c>
      <c r="M400" s="245">
        <v>0</v>
      </c>
      <c r="N400" s="245">
        <v>81618681493</v>
      </c>
      <c r="O400" s="245">
        <v>30312318507.000004</v>
      </c>
      <c r="P400" s="245" t="e">
        <f>VLOOKUP(E400,#REF!,#REF!-2,FALSE)*1000000</f>
        <v>#REF!</v>
      </c>
      <c r="Q400" s="241" t="s">
        <v>25</v>
      </c>
      <c r="R400" s="246" t="s">
        <v>485</v>
      </c>
      <c r="S400" s="246" t="s">
        <v>420</v>
      </c>
      <c r="T400" s="253">
        <v>0</v>
      </c>
      <c r="U400" s="248">
        <f t="shared" si="8"/>
        <v>30312318507.000004</v>
      </c>
      <c r="V400" s="249" t="s">
        <v>26</v>
      </c>
      <c r="W400" s="257"/>
      <c r="X400" s="237"/>
      <c r="Y400" s="237"/>
      <c r="Z400" s="237"/>
      <c r="AA400" s="237"/>
    </row>
    <row r="401" spans="1:27" ht="64.5" customHeight="1">
      <c r="A401" s="169">
        <v>72</v>
      </c>
      <c r="B401" s="178" t="s">
        <v>452</v>
      </c>
      <c r="C401" s="169">
        <v>2398</v>
      </c>
      <c r="D401" s="185" t="s">
        <v>422</v>
      </c>
      <c r="E401" s="172">
        <v>7954051</v>
      </c>
      <c r="F401" s="218">
        <v>9500000000</v>
      </c>
      <c r="G401" s="169" t="s">
        <v>24</v>
      </c>
      <c r="H401" s="174">
        <v>40000000</v>
      </c>
      <c r="I401" s="184">
        <v>0</v>
      </c>
      <c r="J401" s="184">
        <v>0</v>
      </c>
      <c r="K401" s="184">
        <v>40000000</v>
      </c>
      <c r="L401" s="176">
        <v>40000000</v>
      </c>
      <c r="M401" s="176">
        <v>0</v>
      </c>
      <c r="N401" s="176">
        <v>40000000</v>
      </c>
      <c r="O401" s="176">
        <v>0</v>
      </c>
      <c r="P401" s="176" t="e">
        <f>VLOOKUP(E401,#REF!,#REF!-2,FALSE)*1000000</f>
        <v>#REF!</v>
      </c>
      <c r="Q401" s="185" t="s">
        <v>25</v>
      </c>
      <c r="R401" s="177" t="s">
        <v>493</v>
      </c>
      <c r="S401" s="177"/>
      <c r="T401" s="178">
        <v>0</v>
      </c>
      <c r="U401" s="179">
        <f t="shared" si="8"/>
        <v>0</v>
      </c>
      <c r="V401" s="180" t="s">
        <v>26</v>
      </c>
      <c r="W401" s="181"/>
      <c r="X401" s="150"/>
      <c r="Y401" s="150"/>
      <c r="Z401" s="150"/>
      <c r="AA401" s="150"/>
    </row>
    <row r="402" spans="1:27" ht="64.5" customHeight="1">
      <c r="A402" s="169">
        <v>371</v>
      </c>
      <c r="B402" s="178" t="s">
        <v>453</v>
      </c>
      <c r="C402" s="169">
        <v>2398</v>
      </c>
      <c r="D402" s="185" t="s">
        <v>422</v>
      </c>
      <c r="E402" s="172">
        <v>8157676</v>
      </c>
      <c r="F402" s="218">
        <v>3073289000</v>
      </c>
      <c r="G402" s="169" t="s">
        <v>24</v>
      </c>
      <c r="H402" s="174">
        <v>15000000</v>
      </c>
      <c r="I402" s="184">
        <v>0</v>
      </c>
      <c r="J402" s="184">
        <v>0</v>
      </c>
      <c r="K402" s="184">
        <v>15000000</v>
      </c>
      <c r="L402" s="176">
        <v>15000000</v>
      </c>
      <c r="M402" s="176">
        <v>0</v>
      </c>
      <c r="N402" s="176">
        <v>15000000</v>
      </c>
      <c r="O402" s="176">
        <v>0</v>
      </c>
      <c r="P402" s="176" t="e">
        <f>VLOOKUP(E402,#REF!,#REF!-2,FALSE)*1000000</f>
        <v>#REF!</v>
      </c>
      <c r="Q402" s="185" t="s">
        <v>25</v>
      </c>
      <c r="R402" s="177" t="s">
        <v>493</v>
      </c>
      <c r="S402" s="177"/>
      <c r="T402" s="178">
        <v>0</v>
      </c>
      <c r="U402" s="179">
        <f t="shared" si="8"/>
        <v>0</v>
      </c>
      <c r="V402" s="180" t="s">
        <v>26</v>
      </c>
      <c r="W402" s="181"/>
      <c r="X402" s="150"/>
      <c r="Y402" s="150"/>
      <c r="Z402" s="150"/>
      <c r="AA402" s="150"/>
    </row>
    <row r="403" spans="1:27" ht="64.5" customHeight="1">
      <c r="A403" s="169">
        <v>378</v>
      </c>
      <c r="B403" s="178" t="s">
        <v>454</v>
      </c>
      <c r="C403" s="169">
        <v>2398</v>
      </c>
      <c r="D403" s="185" t="s">
        <v>422</v>
      </c>
      <c r="E403" s="172">
        <v>8158233</v>
      </c>
      <c r="F403" s="191">
        <v>981923000</v>
      </c>
      <c r="G403" s="169" t="s">
        <v>24</v>
      </c>
      <c r="H403" s="174">
        <v>53280000</v>
      </c>
      <c r="I403" s="184">
        <v>0</v>
      </c>
      <c r="J403" s="184">
        <v>0</v>
      </c>
      <c r="K403" s="184">
        <v>53280000</v>
      </c>
      <c r="L403" s="176">
        <v>47952000</v>
      </c>
      <c r="M403" s="176">
        <v>0</v>
      </c>
      <c r="N403" s="176">
        <v>47952000</v>
      </c>
      <c r="O403" s="176">
        <v>5328000.0000000028</v>
      </c>
      <c r="P403" s="176" t="e">
        <f>VLOOKUP(E403,#REF!,#REF!-2,FALSE)*1000000</f>
        <v>#REF!</v>
      </c>
      <c r="Q403" s="185" t="s">
        <v>25</v>
      </c>
      <c r="R403" s="177" t="s">
        <v>493</v>
      </c>
      <c r="S403" s="177" t="s">
        <v>420</v>
      </c>
      <c r="T403" s="186">
        <v>0</v>
      </c>
      <c r="U403" s="179">
        <f t="shared" si="8"/>
        <v>5328000.0000000028</v>
      </c>
      <c r="V403" s="180" t="s">
        <v>26</v>
      </c>
      <c r="W403" s="181"/>
      <c r="X403" s="150"/>
      <c r="Y403" s="150"/>
      <c r="Z403" s="150"/>
      <c r="AA403" s="150"/>
    </row>
    <row r="404" spans="1:27" ht="64.5" customHeight="1">
      <c r="A404" s="169">
        <v>380</v>
      </c>
      <c r="B404" s="178" t="s">
        <v>455</v>
      </c>
      <c r="C404" s="169">
        <v>2398</v>
      </c>
      <c r="D404" s="185" t="s">
        <v>422</v>
      </c>
      <c r="E404" s="172">
        <v>8158441</v>
      </c>
      <c r="F404" s="191">
        <v>3554364000</v>
      </c>
      <c r="G404" s="169" t="s">
        <v>24</v>
      </c>
      <c r="H404" s="174">
        <v>156940000</v>
      </c>
      <c r="I404" s="184">
        <v>0</v>
      </c>
      <c r="J404" s="184">
        <v>0</v>
      </c>
      <c r="K404" s="184">
        <v>156940000</v>
      </c>
      <c r="L404" s="176">
        <v>141246000</v>
      </c>
      <c r="M404" s="176">
        <v>0</v>
      </c>
      <c r="N404" s="176">
        <v>141246000</v>
      </c>
      <c r="O404" s="176">
        <v>15693999.999999989</v>
      </c>
      <c r="P404" s="176" t="e">
        <f>VLOOKUP(E404,#REF!,#REF!-2,FALSE)*1000000</f>
        <v>#REF!</v>
      </c>
      <c r="Q404" s="185" t="s">
        <v>25</v>
      </c>
      <c r="R404" s="177" t="s">
        <v>493</v>
      </c>
      <c r="S404" s="177" t="s">
        <v>420</v>
      </c>
      <c r="T404" s="186">
        <v>0</v>
      </c>
      <c r="U404" s="179">
        <f t="shared" si="8"/>
        <v>15693999.999999989</v>
      </c>
      <c r="V404" s="180" t="s">
        <v>26</v>
      </c>
      <c r="W404" s="181"/>
      <c r="X404" s="150"/>
      <c r="Y404" s="150"/>
      <c r="Z404" s="150"/>
      <c r="AA404" s="150"/>
    </row>
    <row r="405" spans="1:27" ht="64.5" customHeight="1">
      <c r="A405" s="169">
        <v>393</v>
      </c>
      <c r="B405" s="178" t="s">
        <v>456</v>
      </c>
      <c r="C405" s="169">
        <v>3307</v>
      </c>
      <c r="D405" s="183" t="s">
        <v>457</v>
      </c>
      <c r="E405" s="172">
        <v>8170235</v>
      </c>
      <c r="F405" s="191">
        <v>22301000000</v>
      </c>
      <c r="G405" s="169">
        <v>69</v>
      </c>
      <c r="H405" s="174">
        <v>22000000000</v>
      </c>
      <c r="I405" s="184">
        <v>0</v>
      </c>
      <c r="J405" s="184">
        <v>0</v>
      </c>
      <c r="K405" s="184">
        <v>22000000000</v>
      </c>
      <c r="L405" s="176">
        <v>177627000</v>
      </c>
      <c r="M405" s="176">
        <v>0</v>
      </c>
      <c r="N405" s="176">
        <v>177627000</v>
      </c>
      <c r="O405" s="176">
        <v>21822373000</v>
      </c>
      <c r="P405" s="176" t="e">
        <f>VLOOKUP(E405,#REF!,#REF!-2,FALSE)*1000000</f>
        <v>#REF!</v>
      </c>
      <c r="Q405" s="185" t="s">
        <v>25</v>
      </c>
      <c r="R405" s="177" t="s">
        <v>559</v>
      </c>
      <c r="S405" s="177" t="s">
        <v>458</v>
      </c>
      <c r="T405" s="186">
        <v>21822373000</v>
      </c>
      <c r="U405" s="179">
        <f t="shared" si="8"/>
        <v>0</v>
      </c>
      <c r="V405" s="180" t="s">
        <v>26</v>
      </c>
      <c r="W405" s="199"/>
      <c r="X405" s="150"/>
      <c r="Y405" s="150"/>
      <c r="Z405" s="150"/>
      <c r="AA405" s="150"/>
    </row>
    <row r="406" spans="1:27" ht="64.5" customHeight="1">
      <c r="A406" s="219"/>
      <c r="B406" s="219"/>
      <c r="C406" s="153"/>
      <c r="D406" s="220"/>
      <c r="E406" s="151"/>
      <c r="F406" s="221"/>
      <c r="G406" s="219"/>
      <c r="H406" s="222"/>
      <c r="I406" s="221"/>
      <c r="J406" s="221"/>
      <c r="K406" s="223"/>
      <c r="L406" s="154"/>
      <c r="M406" s="154"/>
      <c r="N406" s="154"/>
      <c r="O406" s="154"/>
      <c r="P406" s="154"/>
      <c r="Q406" s="156"/>
      <c r="R406" s="224"/>
      <c r="S406" s="224"/>
      <c r="T406" s="158"/>
      <c r="U406" s="158"/>
      <c r="V406" s="152"/>
      <c r="W406" s="150"/>
      <c r="X406" s="150"/>
      <c r="Y406" s="150"/>
      <c r="Z406" s="150"/>
      <c r="AA406" s="150"/>
    </row>
    <row r="407" spans="1:27" ht="64.5" customHeight="1">
      <c r="A407" s="219"/>
      <c r="B407" s="373" t="s">
        <v>732</v>
      </c>
      <c r="C407" s="363"/>
      <c r="D407" s="363"/>
      <c r="E407" s="363"/>
      <c r="F407" s="363"/>
      <c r="G407" s="363"/>
      <c r="H407" s="363"/>
      <c r="I407" s="363"/>
      <c r="J407" s="363"/>
      <c r="K407" s="363"/>
      <c r="L407" s="363"/>
      <c r="M407" s="363"/>
      <c r="N407" s="363"/>
      <c r="O407" s="363"/>
      <c r="P407" s="363"/>
      <c r="Q407" s="363"/>
      <c r="R407" s="363"/>
      <c r="S407" s="363"/>
      <c r="T407" s="363"/>
      <c r="U407" s="225"/>
      <c r="V407" s="152"/>
      <c r="W407" s="150"/>
      <c r="X407" s="150"/>
      <c r="Y407" s="150"/>
      <c r="Z407" s="150"/>
      <c r="AA407" s="150"/>
    </row>
    <row r="408" spans="1:27" ht="64.5" customHeight="1">
      <c r="A408" s="226"/>
      <c r="B408" s="226" t="s">
        <v>730</v>
      </c>
      <c r="C408" s="227"/>
      <c r="D408" s="227"/>
      <c r="E408" s="227"/>
      <c r="F408" s="228"/>
      <c r="G408" s="226"/>
      <c r="H408" s="226"/>
      <c r="I408" s="228"/>
      <c r="J408" s="380" t="s">
        <v>733</v>
      </c>
      <c r="K408" s="363"/>
      <c r="L408" s="363"/>
      <c r="M408" s="363"/>
      <c r="N408" s="363"/>
      <c r="O408" s="229"/>
      <c r="P408" s="229"/>
      <c r="Q408" s="228"/>
      <c r="R408" s="230"/>
      <c r="S408" s="230"/>
      <c r="T408" s="231"/>
      <c r="U408" s="231"/>
      <c r="V408" s="226"/>
      <c r="W408" s="232"/>
      <c r="X408" s="232"/>
      <c r="Y408" s="232"/>
      <c r="Z408" s="232"/>
      <c r="AA408" s="232"/>
    </row>
    <row r="409" spans="1:27" ht="64.5" customHeight="1">
      <c r="A409" s="219"/>
      <c r="B409" s="219"/>
      <c r="C409" s="153"/>
      <c r="D409" s="220"/>
      <c r="E409" s="151"/>
      <c r="F409" s="221"/>
      <c r="G409" s="219"/>
      <c r="H409" s="222"/>
      <c r="I409" s="221"/>
      <c r="J409" s="221"/>
      <c r="K409" s="223"/>
      <c r="L409" s="154"/>
      <c r="M409" s="154"/>
      <c r="N409" s="154"/>
      <c r="O409" s="154"/>
      <c r="P409" s="154"/>
      <c r="Q409" s="219"/>
      <c r="R409" s="233"/>
      <c r="S409" s="233"/>
      <c r="T409" s="158"/>
      <c r="U409" s="158"/>
      <c r="V409" s="152"/>
      <c r="W409" s="150"/>
      <c r="X409" s="150"/>
      <c r="Y409" s="150"/>
      <c r="Z409" s="150"/>
      <c r="AA409" s="150"/>
    </row>
    <row r="410" spans="1:27" ht="64.5" customHeight="1">
      <c r="A410" s="219"/>
      <c r="B410" s="219"/>
      <c r="C410" s="153"/>
      <c r="D410" s="220"/>
      <c r="E410" s="151"/>
      <c r="F410" s="221"/>
      <c r="G410" s="219"/>
      <c r="H410" s="222"/>
      <c r="I410" s="221"/>
      <c r="J410" s="221"/>
      <c r="K410" s="223"/>
      <c r="L410" s="154"/>
      <c r="M410" s="154"/>
      <c r="N410" s="154"/>
      <c r="O410" s="154"/>
      <c r="P410" s="154"/>
      <c r="Q410" s="219"/>
      <c r="R410" s="233"/>
      <c r="S410" s="233"/>
      <c r="T410" s="158"/>
      <c r="U410" s="158"/>
      <c r="V410" s="152"/>
      <c r="W410" s="150"/>
      <c r="X410" s="150"/>
      <c r="Y410" s="150"/>
      <c r="Z410" s="150"/>
      <c r="AA410" s="150"/>
    </row>
    <row r="411" spans="1:27" ht="64.5" customHeight="1">
      <c r="A411" s="219"/>
      <c r="B411" s="219"/>
      <c r="C411" s="153"/>
      <c r="D411" s="220"/>
      <c r="E411" s="151"/>
      <c r="F411" s="221"/>
      <c r="G411" s="219"/>
      <c r="H411" s="222"/>
      <c r="I411" s="221"/>
      <c r="J411" s="221"/>
      <c r="K411" s="223"/>
      <c r="L411" s="154"/>
      <c r="M411" s="154"/>
      <c r="N411" s="154"/>
      <c r="O411" s="154"/>
      <c r="P411" s="154"/>
      <c r="Q411" s="219"/>
      <c r="R411" s="233"/>
      <c r="S411" s="233"/>
      <c r="T411" s="158"/>
      <c r="U411" s="158"/>
      <c r="V411" s="152"/>
      <c r="W411" s="150"/>
      <c r="X411" s="150"/>
      <c r="Y411" s="150"/>
      <c r="Z411" s="150"/>
      <c r="AA411" s="150"/>
    </row>
    <row r="412" spans="1:27" ht="64.5" customHeight="1">
      <c r="A412" s="219"/>
      <c r="B412" s="219"/>
      <c r="C412" s="153"/>
      <c r="D412" s="220"/>
      <c r="E412" s="151"/>
      <c r="F412" s="221"/>
      <c r="G412" s="219"/>
      <c r="H412" s="222"/>
      <c r="I412" s="221"/>
      <c r="J412" s="221"/>
      <c r="K412" s="223"/>
      <c r="L412" s="154"/>
      <c r="M412" s="154"/>
      <c r="N412" s="154"/>
      <c r="O412" s="154"/>
      <c r="P412" s="154"/>
      <c r="Q412" s="219"/>
      <c r="R412" s="233"/>
      <c r="S412" s="233"/>
      <c r="T412" s="158"/>
      <c r="U412" s="158"/>
      <c r="V412" s="152"/>
      <c r="W412" s="150"/>
      <c r="X412" s="150"/>
      <c r="Y412" s="150"/>
      <c r="Z412" s="150"/>
      <c r="AA412" s="150"/>
    </row>
    <row r="413" spans="1:27" ht="64.5" customHeight="1">
      <c r="A413" s="226"/>
      <c r="B413" s="226" t="s">
        <v>734</v>
      </c>
      <c r="C413" s="227"/>
      <c r="D413" s="227"/>
      <c r="E413" s="227"/>
      <c r="F413" s="228"/>
      <c r="G413" s="226"/>
      <c r="H413" s="226"/>
      <c r="I413" s="228"/>
      <c r="J413" s="380" t="s">
        <v>735</v>
      </c>
      <c r="K413" s="363"/>
      <c r="L413" s="363"/>
      <c r="M413" s="363"/>
      <c r="N413" s="363"/>
      <c r="O413" s="229"/>
      <c r="P413" s="229"/>
      <c r="Q413" s="228"/>
      <c r="R413" s="230"/>
      <c r="S413" s="230"/>
      <c r="T413" s="231"/>
      <c r="U413" s="231"/>
      <c r="V413" s="226"/>
      <c r="W413" s="232"/>
      <c r="X413" s="232"/>
      <c r="Y413" s="232"/>
      <c r="Z413" s="232"/>
      <c r="AA413" s="232"/>
    </row>
    <row r="414" spans="1:27" ht="64.5" customHeight="1">
      <c r="A414" s="219"/>
      <c r="B414" s="219"/>
      <c r="C414" s="153"/>
      <c r="D414" s="220"/>
      <c r="E414" s="151"/>
      <c r="F414" s="221"/>
      <c r="G414" s="219"/>
      <c r="H414" s="222" t="s">
        <v>738</v>
      </c>
      <c r="I414" s="221"/>
      <c r="J414" s="221"/>
      <c r="K414" s="223"/>
      <c r="L414" s="154"/>
      <c r="M414" s="154"/>
      <c r="N414" s="154"/>
      <c r="O414" s="154"/>
      <c r="P414" s="154"/>
      <c r="Q414" s="219"/>
      <c r="R414" s="233"/>
      <c r="S414" s="233"/>
      <c r="T414" s="158"/>
      <c r="U414" s="158"/>
      <c r="V414" s="152"/>
      <c r="W414" s="150"/>
      <c r="X414" s="150"/>
      <c r="Y414" s="150"/>
      <c r="Z414" s="150"/>
      <c r="AA414" s="150"/>
    </row>
    <row r="415" spans="1:27" ht="64.5" customHeight="1">
      <c r="A415" s="219"/>
      <c r="B415" s="219"/>
      <c r="C415" s="153"/>
      <c r="D415" s="220"/>
      <c r="E415" s="151"/>
      <c r="F415" s="221"/>
      <c r="G415" s="219"/>
      <c r="H415" s="222"/>
      <c r="I415" s="221"/>
      <c r="J415" s="221"/>
      <c r="K415" s="223"/>
      <c r="L415" s="154"/>
      <c r="M415" s="154"/>
      <c r="N415" s="154"/>
      <c r="O415" s="154"/>
      <c r="P415" s="154"/>
      <c r="Q415" s="219"/>
      <c r="R415" s="233"/>
      <c r="S415" s="233"/>
      <c r="T415" s="158"/>
      <c r="U415" s="158"/>
      <c r="V415" s="152"/>
      <c r="W415" s="150"/>
      <c r="X415" s="150"/>
      <c r="Y415" s="150"/>
      <c r="Z415" s="150"/>
      <c r="AA415" s="150"/>
    </row>
    <row r="416" spans="1:27" ht="64.5" customHeight="1">
      <c r="A416" s="219"/>
      <c r="B416" s="219"/>
      <c r="C416" s="153"/>
      <c r="D416" s="220"/>
      <c r="E416" s="151"/>
      <c r="F416" s="221"/>
      <c r="G416" s="219"/>
      <c r="H416" s="222"/>
      <c r="I416" s="221"/>
      <c r="J416" s="221"/>
      <c r="K416" s="223"/>
      <c r="L416" s="154"/>
      <c r="M416" s="154"/>
      <c r="N416" s="154"/>
      <c r="O416" s="154"/>
      <c r="P416" s="154"/>
      <c r="Q416" s="219"/>
      <c r="R416" s="233"/>
      <c r="S416" s="233"/>
      <c r="T416" s="158"/>
      <c r="U416" s="158"/>
      <c r="V416" s="152"/>
      <c r="W416" s="150"/>
      <c r="X416" s="150"/>
      <c r="Y416" s="150"/>
      <c r="Z416" s="150"/>
      <c r="AA416" s="150"/>
    </row>
    <row r="417" spans="1:27" ht="64.5" customHeight="1">
      <c r="A417" s="219"/>
      <c r="B417" s="219"/>
      <c r="C417" s="153"/>
      <c r="D417" s="220"/>
      <c r="E417" s="151"/>
      <c r="F417" s="221"/>
      <c r="G417" s="219"/>
      <c r="H417" s="222"/>
      <c r="I417" s="221"/>
      <c r="J417" s="221"/>
      <c r="K417" s="223"/>
      <c r="L417" s="154"/>
      <c r="M417" s="154"/>
      <c r="N417" s="154"/>
      <c r="O417" s="154"/>
      <c r="P417" s="154"/>
      <c r="Q417" s="219"/>
      <c r="R417" s="233"/>
      <c r="S417" s="233"/>
      <c r="T417" s="158"/>
      <c r="U417" s="158"/>
      <c r="V417" s="152"/>
      <c r="W417" s="150"/>
      <c r="X417" s="150"/>
      <c r="Y417" s="150"/>
      <c r="Z417" s="150"/>
      <c r="AA417" s="150"/>
    </row>
    <row r="418" spans="1:27" ht="64.5" customHeight="1">
      <c r="A418" s="219"/>
      <c r="B418" s="219"/>
      <c r="C418" s="153"/>
      <c r="D418" s="220"/>
      <c r="E418" s="151"/>
      <c r="F418" s="221"/>
      <c r="G418" s="219"/>
      <c r="H418" s="222"/>
      <c r="I418" s="221"/>
      <c r="J418" s="221"/>
      <c r="K418" s="223"/>
      <c r="L418" s="154"/>
      <c r="M418" s="154"/>
      <c r="N418" s="154"/>
      <c r="O418" s="154"/>
      <c r="P418" s="154"/>
      <c r="Q418" s="219"/>
      <c r="R418" s="233"/>
      <c r="S418" s="233"/>
      <c r="T418" s="158"/>
      <c r="U418" s="158"/>
      <c r="V418" s="152"/>
      <c r="W418" s="150"/>
      <c r="X418" s="150"/>
      <c r="Y418" s="150"/>
      <c r="Z418" s="150"/>
      <c r="AA418" s="150"/>
    </row>
    <row r="419" spans="1:27" ht="64.5" customHeight="1">
      <c r="A419" s="219"/>
      <c r="B419" s="219"/>
      <c r="C419" s="153"/>
      <c r="D419" s="220"/>
      <c r="E419" s="151"/>
      <c r="F419" s="221"/>
      <c r="G419" s="219"/>
      <c r="H419" s="222"/>
      <c r="I419" s="221"/>
      <c r="J419" s="221"/>
      <c r="K419" s="223"/>
      <c r="L419" s="154"/>
      <c r="M419" s="154"/>
      <c r="N419" s="154"/>
      <c r="O419" s="154"/>
      <c r="P419" s="154"/>
      <c r="Q419" s="219"/>
      <c r="R419" s="233"/>
      <c r="S419" s="233"/>
      <c r="T419" s="158"/>
      <c r="U419" s="158"/>
      <c r="V419" s="152"/>
      <c r="W419" s="150"/>
      <c r="X419" s="150"/>
      <c r="Y419" s="150"/>
      <c r="Z419" s="150"/>
      <c r="AA419" s="150"/>
    </row>
    <row r="420" spans="1:27" ht="64.5" customHeight="1">
      <c r="A420" s="219"/>
      <c r="B420" s="219"/>
      <c r="C420" s="153"/>
      <c r="D420" s="220"/>
      <c r="E420" s="151"/>
      <c r="F420" s="221"/>
      <c r="G420" s="219"/>
      <c r="H420" s="222"/>
      <c r="I420" s="221"/>
      <c r="J420" s="221"/>
      <c r="K420" s="223"/>
      <c r="L420" s="154"/>
      <c r="M420" s="154"/>
      <c r="N420" s="154"/>
      <c r="O420" s="154"/>
      <c r="P420" s="154"/>
      <c r="Q420" s="219"/>
      <c r="R420" s="233"/>
      <c r="S420" s="233"/>
      <c r="T420" s="158"/>
      <c r="U420" s="158"/>
      <c r="V420" s="152"/>
      <c r="W420" s="150"/>
      <c r="X420" s="150"/>
      <c r="Y420" s="150"/>
      <c r="Z420" s="150"/>
      <c r="AA420" s="150"/>
    </row>
    <row r="421" spans="1:27" ht="64.5" customHeight="1">
      <c r="A421" s="219"/>
      <c r="B421" s="219"/>
      <c r="C421" s="153"/>
      <c r="D421" s="220"/>
      <c r="E421" s="151"/>
      <c r="F421" s="221"/>
      <c r="G421" s="219"/>
      <c r="H421" s="222"/>
      <c r="I421" s="221"/>
      <c r="J421" s="221"/>
      <c r="K421" s="223"/>
      <c r="L421" s="154"/>
      <c r="M421" s="154"/>
      <c r="N421" s="154"/>
      <c r="O421" s="154"/>
      <c r="P421" s="154"/>
      <c r="Q421" s="219"/>
      <c r="R421" s="233"/>
      <c r="S421" s="233"/>
      <c r="T421" s="158"/>
      <c r="U421" s="158"/>
      <c r="V421" s="152"/>
      <c r="W421" s="150"/>
      <c r="X421" s="150"/>
      <c r="Y421" s="150"/>
      <c r="Z421" s="150"/>
      <c r="AA421" s="150"/>
    </row>
    <row r="422" spans="1:27" ht="64.5" customHeight="1">
      <c r="A422" s="219"/>
      <c r="B422" s="219"/>
      <c r="C422" s="153"/>
      <c r="D422" s="220"/>
      <c r="E422" s="151"/>
      <c r="F422" s="221"/>
      <c r="G422" s="219"/>
      <c r="H422" s="222"/>
      <c r="I422" s="221"/>
      <c r="J422" s="221"/>
      <c r="K422" s="223"/>
      <c r="L422" s="154"/>
      <c r="M422" s="154"/>
      <c r="N422" s="154"/>
      <c r="O422" s="154"/>
      <c r="P422" s="154"/>
      <c r="Q422" s="219"/>
      <c r="R422" s="233"/>
      <c r="S422" s="233"/>
      <c r="T422" s="158"/>
      <c r="U422" s="158"/>
      <c r="V422" s="152"/>
      <c r="W422" s="150"/>
      <c r="X422" s="150"/>
      <c r="Y422" s="150"/>
      <c r="Z422" s="150"/>
      <c r="AA422" s="150"/>
    </row>
    <row r="423" spans="1:27" ht="64.5" customHeight="1">
      <c r="A423" s="219"/>
      <c r="B423" s="219"/>
      <c r="C423" s="153"/>
      <c r="D423" s="220"/>
      <c r="E423" s="151"/>
      <c r="F423" s="221"/>
      <c r="G423" s="219"/>
      <c r="H423" s="222"/>
      <c r="I423" s="221"/>
      <c r="J423" s="221"/>
      <c r="K423" s="223"/>
      <c r="L423" s="154"/>
      <c r="M423" s="154"/>
      <c r="N423" s="154"/>
      <c r="O423" s="154"/>
      <c r="P423" s="154"/>
      <c r="Q423" s="219"/>
      <c r="R423" s="233"/>
      <c r="S423" s="233"/>
      <c r="T423" s="158"/>
      <c r="U423" s="158"/>
      <c r="V423" s="152"/>
      <c r="W423" s="150"/>
      <c r="X423" s="150"/>
      <c r="Y423" s="150"/>
      <c r="Z423" s="150"/>
      <c r="AA423" s="150"/>
    </row>
    <row r="424" spans="1:27" ht="64.5" customHeight="1">
      <c r="A424" s="219"/>
      <c r="B424" s="219"/>
      <c r="C424" s="153"/>
      <c r="D424" s="220"/>
      <c r="E424" s="151"/>
      <c r="F424" s="221"/>
      <c r="G424" s="219"/>
      <c r="H424" s="222"/>
      <c r="I424" s="221"/>
      <c r="J424" s="221"/>
      <c r="K424" s="223"/>
      <c r="L424" s="154"/>
      <c r="M424" s="154"/>
      <c r="N424" s="154"/>
      <c r="O424" s="154"/>
      <c r="P424" s="154"/>
      <c r="Q424" s="219"/>
      <c r="R424" s="233"/>
      <c r="S424" s="233"/>
      <c r="T424" s="158"/>
      <c r="U424" s="158"/>
      <c r="V424" s="152"/>
      <c r="W424" s="150"/>
      <c r="X424" s="150"/>
      <c r="Y424" s="150"/>
      <c r="Z424" s="150"/>
      <c r="AA424" s="150"/>
    </row>
    <row r="425" spans="1:27" ht="64.5" customHeight="1">
      <c r="A425" s="219"/>
      <c r="B425" s="219"/>
      <c r="C425" s="153"/>
      <c r="D425" s="220"/>
      <c r="E425" s="151"/>
      <c r="F425" s="221"/>
      <c r="G425" s="219"/>
      <c r="H425" s="222"/>
      <c r="I425" s="221"/>
      <c r="J425" s="221"/>
      <c r="K425" s="223"/>
      <c r="L425" s="154"/>
      <c r="M425" s="154"/>
      <c r="N425" s="154"/>
      <c r="O425" s="154"/>
      <c r="P425" s="154"/>
      <c r="Q425" s="219"/>
      <c r="R425" s="233"/>
      <c r="S425" s="233"/>
      <c r="T425" s="158"/>
      <c r="U425" s="158"/>
      <c r="V425" s="152"/>
      <c r="W425" s="150"/>
      <c r="X425" s="150"/>
      <c r="Y425" s="150"/>
      <c r="Z425" s="150"/>
      <c r="AA425" s="150"/>
    </row>
    <row r="426" spans="1:27" ht="64.5" customHeight="1">
      <c r="A426" s="219"/>
      <c r="B426" s="219"/>
      <c r="C426" s="153"/>
      <c r="D426" s="220"/>
      <c r="E426" s="151"/>
      <c r="F426" s="221"/>
      <c r="G426" s="219"/>
      <c r="H426" s="222"/>
      <c r="I426" s="221"/>
      <c r="J426" s="221"/>
      <c r="K426" s="223"/>
      <c r="L426" s="154"/>
      <c r="M426" s="154"/>
      <c r="N426" s="154"/>
      <c r="O426" s="154"/>
      <c r="P426" s="154"/>
      <c r="Q426" s="219"/>
      <c r="R426" s="233"/>
      <c r="S426" s="233"/>
      <c r="T426" s="158"/>
      <c r="U426" s="158"/>
      <c r="V426" s="152"/>
      <c r="W426" s="150"/>
      <c r="X426" s="150"/>
      <c r="Y426" s="150"/>
      <c r="Z426" s="150"/>
      <c r="AA426" s="150"/>
    </row>
    <row r="427" spans="1:27" ht="64.5" customHeight="1">
      <c r="A427" s="219"/>
      <c r="B427" s="219"/>
      <c r="C427" s="153"/>
      <c r="D427" s="220"/>
      <c r="E427" s="151"/>
      <c r="F427" s="221"/>
      <c r="G427" s="219"/>
      <c r="H427" s="222"/>
      <c r="I427" s="221"/>
      <c r="J427" s="221"/>
      <c r="K427" s="223"/>
      <c r="L427" s="154"/>
      <c r="M427" s="154"/>
      <c r="N427" s="154"/>
      <c r="O427" s="154"/>
      <c r="P427" s="154"/>
      <c r="Q427" s="219"/>
      <c r="R427" s="233"/>
      <c r="S427" s="233"/>
      <c r="T427" s="158"/>
      <c r="U427" s="158"/>
      <c r="V427" s="152"/>
      <c r="W427" s="150"/>
      <c r="X427" s="150"/>
      <c r="Y427" s="150"/>
      <c r="Z427" s="150"/>
      <c r="AA427" s="150"/>
    </row>
    <row r="428" spans="1:27" ht="64.5" customHeight="1">
      <c r="A428" s="219"/>
      <c r="B428" s="219"/>
      <c r="C428" s="153"/>
      <c r="D428" s="220"/>
      <c r="E428" s="151"/>
      <c r="F428" s="221"/>
      <c r="G428" s="219"/>
      <c r="H428" s="222"/>
      <c r="I428" s="221"/>
      <c r="J428" s="221"/>
      <c r="K428" s="223"/>
      <c r="L428" s="154"/>
      <c r="M428" s="154"/>
      <c r="N428" s="154"/>
      <c r="O428" s="154"/>
      <c r="P428" s="154"/>
      <c r="Q428" s="219"/>
      <c r="R428" s="233"/>
      <c r="S428" s="233"/>
      <c r="T428" s="158"/>
      <c r="U428" s="158"/>
      <c r="V428" s="152"/>
      <c r="W428" s="150"/>
      <c r="X428" s="150"/>
      <c r="Y428" s="150"/>
      <c r="Z428" s="150"/>
      <c r="AA428" s="150"/>
    </row>
    <row r="429" spans="1:27" ht="64.5" customHeight="1">
      <c r="A429" s="219"/>
      <c r="B429" s="219"/>
      <c r="C429" s="153"/>
      <c r="D429" s="220"/>
      <c r="E429" s="151"/>
      <c r="F429" s="221"/>
      <c r="G429" s="219"/>
      <c r="H429" s="222"/>
      <c r="I429" s="221"/>
      <c r="J429" s="221"/>
      <c r="K429" s="223"/>
      <c r="L429" s="154"/>
      <c r="M429" s="154"/>
      <c r="N429" s="154"/>
      <c r="O429" s="154"/>
      <c r="P429" s="154"/>
      <c r="Q429" s="219"/>
      <c r="R429" s="233"/>
      <c r="S429" s="233"/>
      <c r="T429" s="158"/>
      <c r="U429" s="158"/>
      <c r="V429" s="152"/>
      <c r="W429" s="150"/>
      <c r="X429" s="150"/>
      <c r="Y429" s="150"/>
      <c r="Z429" s="150"/>
      <c r="AA429" s="150"/>
    </row>
    <row r="430" spans="1:27" ht="64.5" customHeight="1">
      <c r="A430" s="219"/>
      <c r="B430" s="219"/>
      <c r="C430" s="153"/>
      <c r="D430" s="220"/>
      <c r="E430" s="151"/>
      <c r="F430" s="221"/>
      <c r="G430" s="219"/>
      <c r="H430" s="222"/>
      <c r="I430" s="221"/>
      <c r="J430" s="221"/>
      <c r="K430" s="223"/>
      <c r="L430" s="154"/>
      <c r="M430" s="154"/>
      <c r="N430" s="154"/>
      <c r="O430" s="154"/>
      <c r="P430" s="154"/>
      <c r="Q430" s="219"/>
      <c r="R430" s="233"/>
      <c r="S430" s="233"/>
      <c r="T430" s="158"/>
      <c r="U430" s="158"/>
      <c r="V430" s="152"/>
      <c r="W430" s="150"/>
      <c r="X430" s="150"/>
      <c r="Y430" s="150"/>
      <c r="Z430" s="150"/>
      <c r="AA430" s="150"/>
    </row>
    <row r="431" spans="1:27" ht="64.5" customHeight="1">
      <c r="A431" s="219"/>
      <c r="B431" s="219"/>
      <c r="C431" s="153"/>
      <c r="D431" s="220"/>
      <c r="E431" s="151"/>
      <c r="F431" s="221"/>
      <c r="G431" s="219"/>
      <c r="H431" s="222"/>
      <c r="I431" s="221"/>
      <c r="J431" s="221"/>
      <c r="K431" s="223"/>
      <c r="L431" s="154"/>
      <c r="M431" s="154"/>
      <c r="N431" s="154"/>
      <c r="O431" s="154"/>
      <c r="P431" s="154"/>
      <c r="Q431" s="219"/>
      <c r="R431" s="233"/>
      <c r="S431" s="233"/>
      <c r="T431" s="158"/>
      <c r="U431" s="158"/>
      <c r="V431" s="152"/>
      <c r="W431" s="150"/>
      <c r="X431" s="150"/>
      <c r="Y431" s="150"/>
      <c r="Z431" s="150"/>
      <c r="AA431" s="150"/>
    </row>
    <row r="432" spans="1:27" ht="64.5" customHeight="1">
      <c r="A432" s="219"/>
      <c r="B432" s="219"/>
      <c r="C432" s="153"/>
      <c r="D432" s="220"/>
      <c r="E432" s="151"/>
      <c r="F432" s="221"/>
      <c r="G432" s="219"/>
      <c r="H432" s="222"/>
      <c r="I432" s="221"/>
      <c r="J432" s="221"/>
      <c r="K432" s="223"/>
      <c r="L432" s="154"/>
      <c r="M432" s="154"/>
      <c r="N432" s="154"/>
      <c r="O432" s="154"/>
      <c r="P432" s="154"/>
      <c r="Q432" s="219"/>
      <c r="R432" s="233"/>
      <c r="S432" s="233"/>
      <c r="T432" s="158"/>
      <c r="U432" s="158"/>
      <c r="V432" s="152"/>
      <c r="W432" s="150"/>
      <c r="X432" s="150"/>
      <c r="Y432" s="150"/>
      <c r="Z432" s="150"/>
      <c r="AA432" s="150"/>
    </row>
    <row r="433" spans="1:27" ht="64.5" customHeight="1">
      <c r="A433" s="219"/>
      <c r="B433" s="219"/>
      <c r="C433" s="153"/>
      <c r="D433" s="220"/>
      <c r="E433" s="151"/>
      <c r="F433" s="221"/>
      <c r="G433" s="219"/>
      <c r="H433" s="222"/>
      <c r="I433" s="221"/>
      <c r="J433" s="221"/>
      <c r="K433" s="223"/>
      <c r="L433" s="154"/>
      <c r="M433" s="154"/>
      <c r="N433" s="154"/>
      <c r="O433" s="154"/>
      <c r="P433" s="154"/>
      <c r="Q433" s="219"/>
      <c r="R433" s="233"/>
      <c r="S433" s="233"/>
      <c r="T433" s="158"/>
      <c r="U433" s="158"/>
      <c r="V433" s="152"/>
      <c r="W433" s="150"/>
      <c r="X433" s="150"/>
      <c r="Y433" s="150"/>
      <c r="Z433" s="150"/>
      <c r="AA433" s="150"/>
    </row>
    <row r="434" spans="1:27" ht="64.5" customHeight="1">
      <c r="A434" s="219"/>
      <c r="B434" s="219"/>
      <c r="C434" s="153"/>
      <c r="D434" s="220"/>
      <c r="E434" s="151"/>
      <c r="F434" s="221"/>
      <c r="G434" s="219"/>
      <c r="H434" s="222"/>
      <c r="I434" s="221"/>
      <c r="J434" s="221"/>
      <c r="K434" s="223"/>
      <c r="L434" s="154"/>
      <c r="M434" s="154"/>
      <c r="N434" s="154"/>
      <c r="O434" s="154"/>
      <c r="P434" s="154"/>
      <c r="Q434" s="219"/>
      <c r="R434" s="233"/>
      <c r="S434" s="233"/>
      <c r="T434" s="158"/>
      <c r="U434" s="158"/>
      <c r="V434" s="152"/>
      <c r="W434" s="150"/>
      <c r="X434" s="150"/>
      <c r="Y434" s="150"/>
      <c r="Z434" s="150"/>
      <c r="AA434" s="150"/>
    </row>
    <row r="435" spans="1:27" ht="64.5" customHeight="1">
      <c r="A435" s="219"/>
      <c r="B435" s="219"/>
      <c r="C435" s="153"/>
      <c r="D435" s="220"/>
      <c r="E435" s="151"/>
      <c r="F435" s="221"/>
      <c r="G435" s="219"/>
      <c r="H435" s="222"/>
      <c r="I435" s="221"/>
      <c r="J435" s="221"/>
      <c r="K435" s="223"/>
      <c r="L435" s="154"/>
      <c r="M435" s="154"/>
      <c r="N435" s="154"/>
      <c r="O435" s="154"/>
      <c r="P435" s="154"/>
      <c r="Q435" s="219"/>
      <c r="R435" s="233"/>
      <c r="S435" s="233"/>
      <c r="T435" s="158"/>
      <c r="U435" s="158"/>
      <c r="V435" s="152"/>
      <c r="W435" s="150"/>
      <c r="X435" s="150"/>
      <c r="Y435" s="150"/>
      <c r="Z435" s="150"/>
      <c r="AA435" s="150"/>
    </row>
    <row r="436" spans="1:27" ht="64.5" customHeight="1">
      <c r="A436" s="219"/>
      <c r="B436" s="219"/>
      <c r="C436" s="153"/>
      <c r="D436" s="220"/>
      <c r="E436" s="151"/>
      <c r="F436" s="221"/>
      <c r="G436" s="219"/>
      <c r="H436" s="222"/>
      <c r="I436" s="221"/>
      <c r="J436" s="221"/>
      <c r="K436" s="223"/>
      <c r="L436" s="154"/>
      <c r="M436" s="154"/>
      <c r="N436" s="154"/>
      <c r="O436" s="154"/>
      <c r="P436" s="154"/>
      <c r="Q436" s="219"/>
      <c r="R436" s="233"/>
      <c r="S436" s="233"/>
      <c r="T436" s="158"/>
      <c r="U436" s="158"/>
      <c r="V436" s="152"/>
      <c r="W436" s="150"/>
      <c r="X436" s="150"/>
      <c r="Y436" s="150"/>
      <c r="Z436" s="150"/>
      <c r="AA436" s="150"/>
    </row>
    <row r="437" spans="1:27" ht="64.5" customHeight="1">
      <c r="A437" s="219"/>
      <c r="B437" s="219"/>
      <c r="C437" s="153"/>
      <c r="D437" s="220"/>
      <c r="E437" s="151"/>
      <c r="F437" s="221"/>
      <c r="G437" s="219"/>
      <c r="H437" s="222"/>
      <c r="I437" s="221"/>
      <c r="J437" s="221"/>
      <c r="K437" s="223"/>
      <c r="L437" s="154"/>
      <c r="M437" s="154"/>
      <c r="N437" s="154"/>
      <c r="O437" s="154"/>
      <c r="P437" s="154"/>
      <c r="Q437" s="219"/>
      <c r="R437" s="233"/>
      <c r="S437" s="233"/>
      <c r="T437" s="158"/>
      <c r="U437" s="158"/>
      <c r="V437" s="152"/>
      <c r="W437" s="150"/>
      <c r="X437" s="150"/>
      <c r="Y437" s="150"/>
      <c r="Z437" s="150"/>
      <c r="AA437" s="150"/>
    </row>
    <row r="438" spans="1:27" ht="64.5" customHeight="1">
      <c r="A438" s="219"/>
      <c r="B438" s="219"/>
      <c r="C438" s="153"/>
      <c r="D438" s="220"/>
      <c r="E438" s="151"/>
      <c r="F438" s="221"/>
      <c r="G438" s="219"/>
      <c r="H438" s="222"/>
      <c r="I438" s="221"/>
      <c r="J438" s="221"/>
      <c r="K438" s="223"/>
      <c r="L438" s="154"/>
      <c r="M438" s="154"/>
      <c r="N438" s="154"/>
      <c r="O438" s="154"/>
      <c r="P438" s="154"/>
      <c r="Q438" s="219"/>
      <c r="R438" s="233"/>
      <c r="S438" s="233"/>
      <c r="T438" s="158"/>
      <c r="U438" s="158"/>
      <c r="V438" s="152"/>
      <c r="W438" s="150"/>
      <c r="X438" s="150"/>
      <c r="Y438" s="150"/>
      <c r="Z438" s="150"/>
      <c r="AA438" s="150"/>
    </row>
    <row r="439" spans="1:27" ht="64.5" customHeight="1">
      <c r="A439" s="219"/>
      <c r="B439" s="219"/>
      <c r="C439" s="153"/>
      <c r="D439" s="220"/>
      <c r="E439" s="151"/>
      <c r="F439" s="221"/>
      <c r="G439" s="219"/>
      <c r="H439" s="222"/>
      <c r="I439" s="221"/>
      <c r="J439" s="221"/>
      <c r="K439" s="223"/>
      <c r="L439" s="154"/>
      <c r="M439" s="154"/>
      <c r="N439" s="154"/>
      <c r="O439" s="154"/>
      <c r="P439" s="154"/>
      <c r="Q439" s="219"/>
      <c r="R439" s="233"/>
      <c r="S439" s="233"/>
      <c r="T439" s="158"/>
      <c r="U439" s="158"/>
      <c r="V439" s="152"/>
      <c r="W439" s="150"/>
      <c r="X439" s="150"/>
      <c r="Y439" s="150"/>
      <c r="Z439" s="150"/>
      <c r="AA439" s="150"/>
    </row>
    <row r="440" spans="1:27" ht="64.5" customHeight="1">
      <c r="A440" s="219"/>
      <c r="B440" s="219"/>
      <c r="C440" s="153"/>
      <c r="D440" s="220"/>
      <c r="E440" s="151"/>
      <c r="F440" s="221"/>
      <c r="G440" s="219"/>
      <c r="H440" s="222"/>
      <c r="I440" s="221"/>
      <c r="J440" s="221"/>
      <c r="K440" s="223"/>
      <c r="L440" s="154"/>
      <c r="M440" s="154"/>
      <c r="N440" s="154"/>
      <c r="O440" s="154"/>
      <c r="P440" s="154"/>
      <c r="Q440" s="219"/>
      <c r="R440" s="233"/>
      <c r="S440" s="233"/>
      <c r="T440" s="158"/>
      <c r="U440" s="158"/>
      <c r="V440" s="152"/>
      <c r="W440" s="150"/>
      <c r="X440" s="150"/>
      <c r="Y440" s="150"/>
      <c r="Z440" s="150"/>
      <c r="AA440" s="150"/>
    </row>
    <row r="441" spans="1:27" ht="64.5" customHeight="1">
      <c r="A441" s="219"/>
      <c r="B441" s="219"/>
      <c r="C441" s="153"/>
      <c r="D441" s="220"/>
      <c r="E441" s="151"/>
      <c r="F441" s="221"/>
      <c r="G441" s="219"/>
      <c r="H441" s="222"/>
      <c r="I441" s="221"/>
      <c r="J441" s="221"/>
      <c r="K441" s="223"/>
      <c r="L441" s="154"/>
      <c r="M441" s="154"/>
      <c r="N441" s="154"/>
      <c r="O441" s="154"/>
      <c r="P441" s="154"/>
      <c r="Q441" s="219"/>
      <c r="R441" s="233"/>
      <c r="S441" s="233"/>
      <c r="T441" s="158"/>
      <c r="U441" s="158"/>
      <c r="V441" s="152"/>
      <c r="W441" s="150"/>
      <c r="X441" s="150"/>
      <c r="Y441" s="150"/>
      <c r="Z441" s="150"/>
      <c r="AA441" s="150"/>
    </row>
    <row r="442" spans="1:27" ht="64.5" customHeight="1">
      <c r="A442" s="219"/>
      <c r="B442" s="219"/>
      <c r="C442" s="153"/>
      <c r="D442" s="220"/>
      <c r="E442" s="151"/>
      <c r="F442" s="221"/>
      <c r="G442" s="219"/>
      <c r="H442" s="222"/>
      <c r="I442" s="221"/>
      <c r="J442" s="221"/>
      <c r="K442" s="223"/>
      <c r="L442" s="154"/>
      <c r="M442" s="154"/>
      <c r="N442" s="154"/>
      <c r="O442" s="154"/>
      <c r="P442" s="154"/>
      <c r="Q442" s="219"/>
      <c r="R442" s="233"/>
      <c r="S442" s="233"/>
      <c r="T442" s="158"/>
      <c r="U442" s="158"/>
      <c r="V442" s="152"/>
      <c r="W442" s="150"/>
      <c r="X442" s="150"/>
      <c r="Y442" s="150"/>
      <c r="Z442" s="150"/>
      <c r="AA442" s="150"/>
    </row>
    <row r="443" spans="1:27" ht="64.5" customHeight="1">
      <c r="A443" s="219"/>
      <c r="B443" s="219"/>
      <c r="C443" s="153"/>
      <c r="D443" s="220"/>
      <c r="E443" s="151"/>
      <c r="F443" s="221"/>
      <c r="G443" s="219"/>
      <c r="H443" s="222"/>
      <c r="I443" s="221"/>
      <c r="J443" s="221"/>
      <c r="K443" s="223"/>
      <c r="L443" s="154"/>
      <c r="M443" s="154"/>
      <c r="N443" s="154"/>
      <c r="O443" s="154"/>
      <c r="P443" s="154"/>
      <c r="Q443" s="219"/>
      <c r="R443" s="233"/>
      <c r="S443" s="233"/>
      <c r="T443" s="158"/>
      <c r="U443" s="158"/>
      <c r="V443" s="152"/>
      <c r="W443" s="150"/>
      <c r="X443" s="150"/>
      <c r="Y443" s="150"/>
      <c r="Z443" s="150"/>
      <c r="AA443" s="150"/>
    </row>
    <row r="444" spans="1:27" ht="64.5" customHeight="1">
      <c r="A444" s="219"/>
      <c r="B444" s="219"/>
      <c r="C444" s="153"/>
      <c r="D444" s="220"/>
      <c r="E444" s="151"/>
      <c r="F444" s="221"/>
      <c r="G444" s="219"/>
      <c r="H444" s="222"/>
      <c r="I444" s="221"/>
      <c r="J444" s="221"/>
      <c r="K444" s="223"/>
      <c r="L444" s="154"/>
      <c r="M444" s="154"/>
      <c r="N444" s="154"/>
      <c r="O444" s="154"/>
      <c r="P444" s="154"/>
      <c r="Q444" s="219"/>
      <c r="R444" s="233"/>
      <c r="S444" s="233"/>
      <c r="T444" s="158"/>
      <c r="U444" s="158"/>
      <c r="V444" s="152"/>
      <c r="W444" s="150"/>
      <c r="X444" s="150"/>
      <c r="Y444" s="150"/>
      <c r="Z444" s="150"/>
      <c r="AA444" s="150"/>
    </row>
    <row r="445" spans="1:27" ht="64.5" customHeight="1">
      <c r="A445" s="219"/>
      <c r="B445" s="219"/>
      <c r="C445" s="153"/>
      <c r="D445" s="220"/>
      <c r="E445" s="151"/>
      <c r="F445" s="221"/>
      <c r="G445" s="219"/>
      <c r="H445" s="222"/>
      <c r="I445" s="221"/>
      <c r="J445" s="221"/>
      <c r="K445" s="223"/>
      <c r="L445" s="154"/>
      <c r="M445" s="154"/>
      <c r="N445" s="154"/>
      <c r="O445" s="154"/>
      <c r="P445" s="154"/>
      <c r="Q445" s="219"/>
      <c r="R445" s="233"/>
      <c r="S445" s="233"/>
      <c r="T445" s="158"/>
      <c r="U445" s="158"/>
      <c r="V445" s="152"/>
      <c r="W445" s="150"/>
      <c r="X445" s="150"/>
      <c r="Y445" s="150"/>
      <c r="Z445" s="150"/>
      <c r="AA445" s="150"/>
    </row>
    <row r="446" spans="1:27" ht="64.5" customHeight="1">
      <c r="A446" s="219"/>
      <c r="B446" s="219"/>
      <c r="C446" s="153"/>
      <c r="D446" s="220"/>
      <c r="E446" s="151"/>
      <c r="F446" s="221"/>
      <c r="G446" s="219"/>
      <c r="H446" s="222"/>
      <c r="I446" s="221"/>
      <c r="J446" s="221"/>
      <c r="K446" s="223"/>
      <c r="L446" s="154"/>
      <c r="M446" s="154"/>
      <c r="N446" s="154"/>
      <c r="O446" s="154"/>
      <c r="P446" s="154"/>
      <c r="Q446" s="219"/>
      <c r="R446" s="233"/>
      <c r="S446" s="233"/>
      <c r="T446" s="158"/>
      <c r="U446" s="158"/>
      <c r="V446" s="152"/>
      <c r="W446" s="150"/>
      <c r="X446" s="150"/>
      <c r="Y446" s="150"/>
      <c r="Z446" s="150"/>
      <c r="AA446" s="150"/>
    </row>
    <row r="447" spans="1:27" ht="64.5" customHeight="1">
      <c r="A447" s="219"/>
      <c r="B447" s="219"/>
      <c r="C447" s="153"/>
      <c r="D447" s="220"/>
      <c r="E447" s="151"/>
      <c r="F447" s="221"/>
      <c r="G447" s="219"/>
      <c r="H447" s="222"/>
      <c r="I447" s="221"/>
      <c r="J447" s="221"/>
      <c r="K447" s="223"/>
      <c r="L447" s="154"/>
      <c r="M447" s="154"/>
      <c r="N447" s="154"/>
      <c r="O447" s="154"/>
      <c r="P447" s="154"/>
      <c r="Q447" s="219"/>
      <c r="R447" s="233"/>
      <c r="S447" s="233"/>
      <c r="T447" s="158"/>
      <c r="U447" s="158"/>
      <c r="V447" s="152"/>
      <c r="W447" s="150"/>
      <c r="X447" s="150"/>
      <c r="Y447" s="150"/>
      <c r="Z447" s="150"/>
      <c r="AA447" s="150"/>
    </row>
    <row r="448" spans="1:27" ht="64.5" customHeight="1">
      <c r="A448" s="219"/>
      <c r="B448" s="219"/>
      <c r="C448" s="153"/>
      <c r="D448" s="220"/>
      <c r="E448" s="151"/>
      <c r="F448" s="221"/>
      <c r="G448" s="219"/>
      <c r="H448" s="222"/>
      <c r="I448" s="221"/>
      <c r="J448" s="221"/>
      <c r="K448" s="223"/>
      <c r="L448" s="154"/>
      <c r="M448" s="154"/>
      <c r="N448" s="154"/>
      <c r="O448" s="154"/>
      <c r="P448" s="154"/>
      <c r="Q448" s="219"/>
      <c r="R448" s="233"/>
      <c r="S448" s="233"/>
      <c r="T448" s="158"/>
      <c r="U448" s="158"/>
      <c r="V448" s="152"/>
      <c r="W448" s="150"/>
      <c r="X448" s="150"/>
      <c r="Y448" s="150"/>
      <c r="Z448" s="150"/>
      <c r="AA448" s="150"/>
    </row>
    <row r="449" spans="1:27" ht="64.5" customHeight="1">
      <c r="A449" s="219"/>
      <c r="B449" s="219"/>
      <c r="C449" s="153"/>
      <c r="D449" s="220"/>
      <c r="E449" s="151"/>
      <c r="F449" s="221"/>
      <c r="G449" s="219"/>
      <c r="H449" s="222"/>
      <c r="I449" s="221"/>
      <c r="J449" s="221"/>
      <c r="K449" s="223"/>
      <c r="L449" s="154"/>
      <c r="M449" s="154"/>
      <c r="N449" s="154"/>
      <c r="O449" s="154"/>
      <c r="P449" s="154"/>
      <c r="Q449" s="219"/>
      <c r="R449" s="233"/>
      <c r="S449" s="233"/>
      <c r="T449" s="158"/>
      <c r="U449" s="158"/>
      <c r="V449" s="152"/>
      <c r="W449" s="150"/>
      <c r="X449" s="150"/>
      <c r="Y449" s="150"/>
      <c r="Z449" s="150"/>
      <c r="AA449" s="150"/>
    </row>
    <row r="450" spans="1:27" ht="64.5" customHeight="1">
      <c r="A450" s="219"/>
      <c r="B450" s="219"/>
      <c r="C450" s="153"/>
      <c r="D450" s="220"/>
      <c r="E450" s="151"/>
      <c r="F450" s="221"/>
      <c r="G450" s="219"/>
      <c r="H450" s="222"/>
      <c r="I450" s="221"/>
      <c r="J450" s="221"/>
      <c r="K450" s="223"/>
      <c r="L450" s="154"/>
      <c r="M450" s="154"/>
      <c r="N450" s="154"/>
      <c r="O450" s="154"/>
      <c r="P450" s="154"/>
      <c r="Q450" s="219"/>
      <c r="R450" s="233"/>
      <c r="S450" s="233"/>
      <c r="T450" s="158"/>
      <c r="U450" s="158"/>
      <c r="V450" s="152"/>
      <c r="W450" s="150"/>
      <c r="X450" s="150"/>
      <c r="Y450" s="150"/>
      <c r="Z450" s="150"/>
      <c r="AA450" s="150"/>
    </row>
    <row r="451" spans="1:27" ht="64.5" customHeight="1">
      <c r="A451" s="219"/>
      <c r="B451" s="219"/>
      <c r="C451" s="153"/>
      <c r="D451" s="220"/>
      <c r="E451" s="151"/>
      <c r="F451" s="221"/>
      <c r="G451" s="219"/>
      <c r="H451" s="222"/>
      <c r="I451" s="221"/>
      <c r="J451" s="221"/>
      <c r="K451" s="223"/>
      <c r="L451" s="154"/>
      <c r="M451" s="154"/>
      <c r="N451" s="154"/>
      <c r="O451" s="154"/>
      <c r="P451" s="154"/>
      <c r="Q451" s="219"/>
      <c r="R451" s="233"/>
      <c r="S451" s="233"/>
      <c r="T451" s="158"/>
      <c r="U451" s="158"/>
      <c r="V451" s="152"/>
      <c r="W451" s="150"/>
      <c r="X451" s="150"/>
      <c r="Y451" s="150"/>
      <c r="Z451" s="150"/>
      <c r="AA451" s="150"/>
    </row>
    <row r="452" spans="1:27" ht="64.5" customHeight="1">
      <c r="A452" s="219"/>
      <c r="B452" s="219"/>
      <c r="C452" s="153"/>
      <c r="D452" s="220"/>
      <c r="E452" s="151"/>
      <c r="F452" s="221"/>
      <c r="G452" s="219"/>
      <c r="H452" s="222"/>
      <c r="I452" s="221"/>
      <c r="J452" s="221"/>
      <c r="K452" s="223"/>
      <c r="L452" s="154"/>
      <c r="M452" s="154"/>
      <c r="N452" s="154"/>
      <c r="O452" s="154"/>
      <c r="P452" s="154"/>
      <c r="Q452" s="219"/>
      <c r="R452" s="233"/>
      <c r="S452" s="233"/>
      <c r="T452" s="158"/>
      <c r="U452" s="158"/>
      <c r="V452" s="152"/>
      <c r="W452" s="150"/>
      <c r="X452" s="150"/>
      <c r="Y452" s="150"/>
      <c r="Z452" s="150"/>
      <c r="AA452" s="150"/>
    </row>
    <row r="453" spans="1:27" ht="64.5" customHeight="1">
      <c r="A453" s="219"/>
      <c r="B453" s="219"/>
      <c r="C453" s="153"/>
      <c r="D453" s="220"/>
      <c r="E453" s="151"/>
      <c r="F453" s="221"/>
      <c r="G453" s="219"/>
      <c r="H453" s="222"/>
      <c r="I453" s="221"/>
      <c r="J453" s="221"/>
      <c r="K453" s="223"/>
      <c r="L453" s="154"/>
      <c r="M453" s="154"/>
      <c r="N453" s="154"/>
      <c r="O453" s="154"/>
      <c r="P453" s="154"/>
      <c r="Q453" s="219"/>
      <c r="R453" s="233"/>
      <c r="S453" s="233"/>
      <c r="T453" s="158"/>
      <c r="U453" s="158"/>
      <c r="V453" s="152"/>
      <c r="W453" s="150"/>
      <c r="X453" s="150"/>
      <c r="Y453" s="150"/>
      <c r="Z453" s="150"/>
      <c r="AA453" s="150"/>
    </row>
    <row r="454" spans="1:27" ht="64.5" customHeight="1">
      <c r="A454" s="219"/>
      <c r="B454" s="219"/>
      <c r="C454" s="153"/>
      <c r="D454" s="220"/>
      <c r="E454" s="151"/>
      <c r="F454" s="221"/>
      <c r="G454" s="219"/>
      <c r="H454" s="222"/>
      <c r="I454" s="221"/>
      <c r="J454" s="221"/>
      <c r="K454" s="223"/>
      <c r="L454" s="154"/>
      <c r="M454" s="154"/>
      <c r="N454" s="154"/>
      <c r="O454" s="154"/>
      <c r="P454" s="154"/>
      <c r="Q454" s="219"/>
      <c r="R454" s="233"/>
      <c r="S454" s="233"/>
      <c r="T454" s="158"/>
      <c r="U454" s="158"/>
      <c r="V454" s="152"/>
      <c r="W454" s="150"/>
      <c r="X454" s="150"/>
      <c r="Y454" s="150"/>
      <c r="Z454" s="150"/>
      <c r="AA454" s="150"/>
    </row>
    <row r="455" spans="1:27" ht="64.5" customHeight="1">
      <c r="A455" s="219"/>
      <c r="B455" s="219"/>
      <c r="C455" s="153"/>
      <c r="D455" s="220"/>
      <c r="E455" s="151"/>
      <c r="F455" s="221"/>
      <c r="G455" s="219"/>
      <c r="H455" s="222"/>
      <c r="I455" s="221"/>
      <c r="J455" s="221"/>
      <c r="K455" s="223"/>
      <c r="L455" s="154"/>
      <c r="M455" s="154"/>
      <c r="N455" s="154"/>
      <c r="O455" s="154"/>
      <c r="P455" s="154"/>
      <c r="Q455" s="219"/>
      <c r="R455" s="233"/>
      <c r="S455" s="233"/>
      <c r="T455" s="158"/>
      <c r="U455" s="158"/>
      <c r="V455" s="152"/>
      <c r="W455" s="150"/>
      <c r="X455" s="150"/>
      <c r="Y455" s="150"/>
      <c r="Z455" s="150"/>
      <c r="AA455" s="150"/>
    </row>
    <row r="456" spans="1:27" ht="64.5" customHeight="1">
      <c r="A456" s="219"/>
      <c r="B456" s="219"/>
      <c r="C456" s="153"/>
      <c r="D456" s="220"/>
      <c r="E456" s="151"/>
      <c r="F456" s="221"/>
      <c r="G456" s="219"/>
      <c r="H456" s="222"/>
      <c r="I456" s="221"/>
      <c r="J456" s="221"/>
      <c r="K456" s="223"/>
      <c r="L456" s="154"/>
      <c r="M456" s="154"/>
      <c r="N456" s="154"/>
      <c r="O456" s="154"/>
      <c r="P456" s="154"/>
      <c r="Q456" s="219"/>
      <c r="R456" s="233"/>
      <c r="S456" s="233"/>
      <c r="T456" s="158"/>
      <c r="U456" s="158"/>
      <c r="V456" s="152"/>
      <c r="W456" s="150"/>
      <c r="X456" s="150"/>
      <c r="Y456" s="150"/>
      <c r="Z456" s="150"/>
      <c r="AA456" s="150"/>
    </row>
    <row r="457" spans="1:27" ht="64.5" customHeight="1">
      <c r="A457" s="219"/>
      <c r="B457" s="219"/>
      <c r="C457" s="153"/>
      <c r="D457" s="220"/>
      <c r="E457" s="151"/>
      <c r="F457" s="221"/>
      <c r="G457" s="219"/>
      <c r="H457" s="222"/>
      <c r="I457" s="221"/>
      <c r="J457" s="221"/>
      <c r="K457" s="223"/>
      <c r="L457" s="154"/>
      <c r="M457" s="154"/>
      <c r="N457" s="154"/>
      <c r="O457" s="154"/>
      <c r="P457" s="154"/>
      <c r="Q457" s="219"/>
      <c r="R457" s="233"/>
      <c r="S457" s="233"/>
      <c r="T457" s="158"/>
      <c r="U457" s="158"/>
      <c r="V457" s="152"/>
      <c r="W457" s="150"/>
      <c r="X457" s="150"/>
      <c r="Y457" s="150"/>
      <c r="Z457" s="150"/>
      <c r="AA457" s="150"/>
    </row>
    <row r="458" spans="1:27" ht="64.5" customHeight="1">
      <c r="A458" s="219"/>
      <c r="B458" s="219"/>
      <c r="C458" s="153"/>
      <c r="D458" s="220"/>
      <c r="E458" s="151"/>
      <c r="F458" s="221"/>
      <c r="G458" s="219"/>
      <c r="H458" s="222"/>
      <c r="I458" s="221"/>
      <c r="J458" s="221"/>
      <c r="K458" s="223"/>
      <c r="L458" s="154"/>
      <c r="M458" s="154"/>
      <c r="N458" s="154"/>
      <c r="O458" s="154"/>
      <c r="P458" s="154"/>
      <c r="Q458" s="219"/>
      <c r="R458" s="233"/>
      <c r="S458" s="233"/>
      <c r="T458" s="158"/>
      <c r="U458" s="158"/>
      <c r="V458" s="152"/>
      <c r="W458" s="150"/>
      <c r="X458" s="150"/>
      <c r="Y458" s="150"/>
      <c r="Z458" s="150"/>
      <c r="AA458" s="150"/>
    </row>
    <row r="459" spans="1:27" ht="64.5" customHeight="1">
      <c r="A459" s="219"/>
      <c r="B459" s="219"/>
      <c r="C459" s="153"/>
      <c r="D459" s="220"/>
      <c r="E459" s="151"/>
      <c r="F459" s="221"/>
      <c r="G459" s="219"/>
      <c r="H459" s="222"/>
      <c r="I459" s="221"/>
      <c r="J459" s="221"/>
      <c r="K459" s="223"/>
      <c r="L459" s="154"/>
      <c r="M459" s="154"/>
      <c r="N459" s="154"/>
      <c r="O459" s="154"/>
      <c r="P459" s="154"/>
      <c r="Q459" s="219"/>
      <c r="R459" s="233"/>
      <c r="S459" s="233"/>
      <c r="T459" s="158"/>
      <c r="U459" s="158"/>
      <c r="V459" s="152"/>
      <c r="W459" s="150"/>
      <c r="X459" s="150"/>
      <c r="Y459" s="150"/>
      <c r="Z459" s="150"/>
      <c r="AA459" s="150"/>
    </row>
    <row r="460" spans="1:27" ht="64.5" customHeight="1">
      <c r="A460" s="219"/>
      <c r="B460" s="219"/>
      <c r="C460" s="153"/>
      <c r="D460" s="220"/>
      <c r="E460" s="151"/>
      <c r="F460" s="221"/>
      <c r="G460" s="219"/>
      <c r="H460" s="222"/>
      <c r="I460" s="221"/>
      <c r="J460" s="221"/>
      <c r="K460" s="223"/>
      <c r="L460" s="154"/>
      <c r="M460" s="154"/>
      <c r="N460" s="154"/>
      <c r="O460" s="154"/>
      <c r="P460" s="154"/>
      <c r="Q460" s="219"/>
      <c r="R460" s="233"/>
      <c r="S460" s="233"/>
      <c r="T460" s="158"/>
      <c r="U460" s="158"/>
      <c r="V460" s="152"/>
      <c r="W460" s="150"/>
      <c r="X460" s="150"/>
      <c r="Y460" s="150"/>
      <c r="Z460" s="150"/>
      <c r="AA460" s="150"/>
    </row>
    <row r="461" spans="1:27" ht="64.5" customHeight="1">
      <c r="A461" s="219"/>
      <c r="B461" s="219"/>
      <c r="C461" s="153"/>
      <c r="D461" s="220"/>
      <c r="E461" s="151"/>
      <c r="F461" s="221"/>
      <c r="G461" s="219"/>
      <c r="H461" s="222"/>
      <c r="I461" s="221"/>
      <c r="J461" s="221"/>
      <c r="K461" s="223"/>
      <c r="L461" s="154"/>
      <c r="M461" s="154"/>
      <c r="N461" s="154"/>
      <c r="O461" s="154"/>
      <c r="P461" s="154"/>
      <c r="Q461" s="219"/>
      <c r="R461" s="233"/>
      <c r="S461" s="233"/>
      <c r="T461" s="158"/>
      <c r="U461" s="158"/>
      <c r="V461" s="152"/>
      <c r="W461" s="150"/>
      <c r="X461" s="150"/>
      <c r="Y461" s="150"/>
      <c r="Z461" s="150"/>
      <c r="AA461" s="150"/>
    </row>
    <row r="462" spans="1:27" ht="64.5" customHeight="1">
      <c r="A462" s="219"/>
      <c r="B462" s="219"/>
      <c r="C462" s="153"/>
      <c r="D462" s="220"/>
      <c r="E462" s="151"/>
      <c r="F462" s="221"/>
      <c r="G462" s="219"/>
      <c r="H462" s="222"/>
      <c r="I462" s="221"/>
      <c r="J462" s="221"/>
      <c r="K462" s="223"/>
      <c r="L462" s="154"/>
      <c r="M462" s="154"/>
      <c r="N462" s="154"/>
      <c r="O462" s="154"/>
      <c r="P462" s="154"/>
      <c r="Q462" s="219"/>
      <c r="R462" s="233"/>
      <c r="S462" s="233"/>
      <c r="T462" s="158"/>
      <c r="U462" s="158"/>
      <c r="V462" s="152"/>
      <c r="W462" s="150"/>
      <c r="X462" s="150"/>
      <c r="Y462" s="150"/>
      <c r="Z462" s="150"/>
      <c r="AA462" s="150"/>
    </row>
    <row r="463" spans="1:27" ht="64.5" customHeight="1">
      <c r="A463" s="219"/>
      <c r="B463" s="219"/>
      <c r="C463" s="153"/>
      <c r="D463" s="220"/>
      <c r="E463" s="151"/>
      <c r="F463" s="221"/>
      <c r="G463" s="219"/>
      <c r="H463" s="222"/>
      <c r="I463" s="221"/>
      <c r="J463" s="221"/>
      <c r="K463" s="223"/>
      <c r="L463" s="154"/>
      <c r="M463" s="154"/>
      <c r="N463" s="154"/>
      <c r="O463" s="154"/>
      <c r="P463" s="154"/>
      <c r="Q463" s="219"/>
      <c r="R463" s="233"/>
      <c r="S463" s="233"/>
      <c r="T463" s="158"/>
      <c r="U463" s="158"/>
      <c r="V463" s="152"/>
      <c r="W463" s="150"/>
      <c r="X463" s="150"/>
      <c r="Y463" s="150"/>
      <c r="Z463" s="150"/>
      <c r="AA463" s="150"/>
    </row>
    <row r="464" spans="1:27" ht="64.5" customHeight="1">
      <c r="A464" s="219"/>
      <c r="B464" s="219"/>
      <c r="C464" s="153"/>
      <c r="D464" s="220"/>
      <c r="E464" s="151"/>
      <c r="F464" s="221"/>
      <c r="G464" s="219"/>
      <c r="H464" s="222"/>
      <c r="I464" s="221"/>
      <c r="J464" s="221"/>
      <c r="K464" s="223"/>
      <c r="L464" s="154"/>
      <c r="M464" s="154"/>
      <c r="N464" s="154"/>
      <c r="O464" s="154"/>
      <c r="P464" s="154"/>
      <c r="Q464" s="219"/>
      <c r="R464" s="233"/>
      <c r="S464" s="233"/>
      <c r="T464" s="158"/>
      <c r="U464" s="158"/>
      <c r="V464" s="152"/>
      <c r="W464" s="150"/>
      <c r="X464" s="150"/>
      <c r="Y464" s="150"/>
      <c r="Z464" s="150"/>
      <c r="AA464" s="150"/>
    </row>
    <row r="465" spans="1:27" ht="64.5" customHeight="1">
      <c r="A465" s="219"/>
      <c r="B465" s="219"/>
      <c r="C465" s="153"/>
      <c r="D465" s="220"/>
      <c r="E465" s="151"/>
      <c r="F465" s="221"/>
      <c r="G465" s="219"/>
      <c r="H465" s="222"/>
      <c r="I465" s="221"/>
      <c r="J465" s="221"/>
      <c r="K465" s="223"/>
      <c r="L465" s="154"/>
      <c r="M465" s="154"/>
      <c r="N465" s="154"/>
      <c r="O465" s="154"/>
      <c r="P465" s="154"/>
      <c r="Q465" s="219"/>
      <c r="R465" s="233"/>
      <c r="S465" s="233"/>
      <c r="T465" s="158"/>
      <c r="U465" s="158"/>
      <c r="V465" s="152"/>
      <c r="W465" s="150"/>
      <c r="X465" s="150"/>
      <c r="Y465" s="150"/>
      <c r="Z465" s="150"/>
      <c r="AA465" s="150"/>
    </row>
    <row r="466" spans="1:27" ht="64.5" customHeight="1">
      <c r="A466" s="219"/>
      <c r="B466" s="219"/>
      <c r="C466" s="153"/>
      <c r="D466" s="220"/>
      <c r="E466" s="151"/>
      <c r="F466" s="221"/>
      <c r="G466" s="219"/>
      <c r="H466" s="222"/>
      <c r="I466" s="221"/>
      <c r="J466" s="221"/>
      <c r="K466" s="223"/>
      <c r="L466" s="154"/>
      <c r="M466" s="154"/>
      <c r="N466" s="154"/>
      <c r="O466" s="154"/>
      <c r="P466" s="154"/>
      <c r="Q466" s="219"/>
      <c r="R466" s="233"/>
      <c r="S466" s="233"/>
      <c r="T466" s="158"/>
      <c r="U466" s="158"/>
      <c r="V466" s="152"/>
      <c r="W466" s="150"/>
      <c r="X466" s="150"/>
      <c r="Y466" s="150"/>
      <c r="Z466" s="150"/>
      <c r="AA466" s="150"/>
    </row>
    <row r="467" spans="1:27" ht="64.5" customHeight="1">
      <c r="A467" s="219"/>
      <c r="B467" s="219"/>
      <c r="C467" s="153"/>
      <c r="D467" s="220"/>
      <c r="E467" s="151"/>
      <c r="F467" s="221"/>
      <c r="G467" s="219"/>
      <c r="H467" s="222"/>
      <c r="I467" s="221"/>
      <c r="J467" s="221"/>
      <c r="K467" s="223"/>
      <c r="L467" s="154"/>
      <c r="M467" s="154"/>
      <c r="N467" s="154"/>
      <c r="O467" s="154"/>
      <c r="P467" s="154"/>
      <c r="Q467" s="219"/>
      <c r="R467" s="233"/>
      <c r="S467" s="233"/>
      <c r="T467" s="158"/>
      <c r="U467" s="158"/>
      <c r="V467" s="152"/>
      <c r="W467" s="150"/>
      <c r="X467" s="150"/>
      <c r="Y467" s="150"/>
      <c r="Z467" s="150"/>
      <c r="AA467" s="150"/>
    </row>
    <row r="468" spans="1:27" ht="64.5" customHeight="1">
      <c r="A468" s="219"/>
      <c r="B468" s="219"/>
      <c r="C468" s="153"/>
      <c r="D468" s="220"/>
      <c r="E468" s="151"/>
      <c r="F468" s="221"/>
      <c r="G468" s="219"/>
      <c r="H468" s="222"/>
      <c r="I468" s="221"/>
      <c r="J468" s="221"/>
      <c r="K468" s="223"/>
      <c r="L468" s="154"/>
      <c r="M468" s="154"/>
      <c r="N468" s="154"/>
      <c r="O468" s="154"/>
      <c r="P468" s="154"/>
      <c r="Q468" s="219"/>
      <c r="R468" s="233"/>
      <c r="S468" s="233"/>
      <c r="T468" s="158"/>
      <c r="U468" s="158"/>
      <c r="V468" s="152"/>
      <c r="W468" s="150"/>
      <c r="X468" s="150"/>
      <c r="Y468" s="150"/>
      <c r="Z468" s="150"/>
      <c r="AA468" s="150"/>
    </row>
    <row r="469" spans="1:27" ht="64.5" customHeight="1">
      <c r="A469" s="219"/>
      <c r="B469" s="219"/>
      <c r="C469" s="153"/>
      <c r="D469" s="220"/>
      <c r="E469" s="151"/>
      <c r="F469" s="221"/>
      <c r="G469" s="219"/>
      <c r="H469" s="222"/>
      <c r="I469" s="221"/>
      <c r="J469" s="221"/>
      <c r="K469" s="223"/>
      <c r="L469" s="154"/>
      <c r="M469" s="154"/>
      <c r="N469" s="154"/>
      <c r="O469" s="154"/>
      <c r="P469" s="154"/>
      <c r="Q469" s="219"/>
      <c r="R469" s="233"/>
      <c r="S469" s="233"/>
      <c r="T469" s="158"/>
      <c r="U469" s="158"/>
      <c r="V469" s="152"/>
      <c r="W469" s="150"/>
      <c r="X469" s="150"/>
      <c r="Y469" s="150"/>
      <c r="Z469" s="150"/>
      <c r="AA469" s="150"/>
    </row>
    <row r="470" spans="1:27" ht="64.5" customHeight="1">
      <c r="A470" s="219"/>
      <c r="B470" s="219"/>
      <c r="C470" s="153"/>
      <c r="D470" s="220"/>
      <c r="E470" s="151"/>
      <c r="F470" s="221"/>
      <c r="G470" s="219"/>
      <c r="H470" s="222"/>
      <c r="I470" s="221"/>
      <c r="J470" s="221"/>
      <c r="K470" s="223"/>
      <c r="L470" s="154"/>
      <c r="M470" s="154"/>
      <c r="N470" s="154"/>
      <c r="O470" s="154"/>
      <c r="P470" s="154"/>
      <c r="Q470" s="219"/>
      <c r="R470" s="233"/>
      <c r="S470" s="233"/>
      <c r="T470" s="158"/>
      <c r="U470" s="158"/>
      <c r="V470" s="152"/>
      <c r="W470" s="150"/>
      <c r="X470" s="150"/>
      <c r="Y470" s="150"/>
      <c r="Z470" s="150"/>
      <c r="AA470" s="150"/>
    </row>
    <row r="471" spans="1:27" ht="64.5" customHeight="1">
      <c r="A471" s="219"/>
      <c r="B471" s="219"/>
      <c r="C471" s="153"/>
      <c r="D471" s="220"/>
      <c r="E471" s="151"/>
      <c r="F471" s="221"/>
      <c r="G471" s="219"/>
      <c r="H471" s="222"/>
      <c r="I471" s="221"/>
      <c r="J471" s="221"/>
      <c r="K471" s="223"/>
      <c r="L471" s="154"/>
      <c r="M471" s="154"/>
      <c r="N471" s="154"/>
      <c r="O471" s="154"/>
      <c r="P471" s="154"/>
      <c r="Q471" s="219"/>
      <c r="R471" s="233"/>
      <c r="S471" s="233"/>
      <c r="T471" s="158"/>
      <c r="U471" s="158"/>
      <c r="V471" s="152"/>
      <c r="W471" s="150"/>
      <c r="X471" s="150"/>
      <c r="Y471" s="150"/>
      <c r="Z471" s="150"/>
      <c r="AA471" s="150"/>
    </row>
    <row r="472" spans="1:27" ht="64.5" customHeight="1">
      <c r="A472" s="219"/>
      <c r="B472" s="219"/>
      <c r="C472" s="153"/>
      <c r="D472" s="220"/>
      <c r="E472" s="151"/>
      <c r="F472" s="221"/>
      <c r="G472" s="219"/>
      <c r="H472" s="222"/>
      <c r="I472" s="221"/>
      <c r="J472" s="221"/>
      <c r="K472" s="223"/>
      <c r="L472" s="154"/>
      <c r="M472" s="154"/>
      <c r="N472" s="154"/>
      <c r="O472" s="154"/>
      <c r="P472" s="154"/>
      <c r="Q472" s="219"/>
      <c r="R472" s="233"/>
      <c r="S472" s="233"/>
      <c r="T472" s="158"/>
      <c r="U472" s="158"/>
      <c r="V472" s="152"/>
      <c r="W472" s="150"/>
      <c r="X472" s="150"/>
      <c r="Y472" s="150"/>
      <c r="Z472" s="150"/>
      <c r="AA472" s="150"/>
    </row>
    <row r="473" spans="1:27" ht="64.5" customHeight="1">
      <c r="A473" s="219"/>
      <c r="B473" s="219"/>
      <c r="C473" s="153"/>
      <c r="D473" s="220"/>
      <c r="E473" s="151"/>
      <c r="F473" s="221"/>
      <c r="G473" s="219"/>
      <c r="H473" s="222"/>
      <c r="I473" s="221"/>
      <c r="J473" s="221"/>
      <c r="K473" s="223"/>
      <c r="L473" s="154"/>
      <c r="M473" s="154"/>
      <c r="N473" s="154"/>
      <c r="O473" s="154"/>
      <c r="P473" s="154"/>
      <c r="Q473" s="219"/>
      <c r="R473" s="233"/>
      <c r="S473" s="233"/>
      <c r="T473" s="158"/>
      <c r="U473" s="158"/>
      <c r="V473" s="152"/>
      <c r="W473" s="150"/>
      <c r="X473" s="150"/>
      <c r="Y473" s="150"/>
      <c r="Z473" s="150"/>
      <c r="AA473" s="150"/>
    </row>
    <row r="474" spans="1:27" ht="64.5" customHeight="1">
      <c r="A474" s="219"/>
      <c r="B474" s="219"/>
      <c r="C474" s="153"/>
      <c r="D474" s="220"/>
      <c r="E474" s="151"/>
      <c r="F474" s="221"/>
      <c r="G474" s="219"/>
      <c r="H474" s="222"/>
      <c r="I474" s="221"/>
      <c r="J474" s="221"/>
      <c r="K474" s="223"/>
      <c r="L474" s="154"/>
      <c r="M474" s="154"/>
      <c r="N474" s="154"/>
      <c r="O474" s="154"/>
      <c r="P474" s="154"/>
      <c r="Q474" s="219"/>
      <c r="R474" s="233"/>
      <c r="S474" s="233"/>
      <c r="T474" s="158"/>
      <c r="U474" s="158"/>
      <c r="V474" s="152"/>
      <c r="W474" s="150"/>
      <c r="X474" s="150"/>
      <c r="Y474" s="150"/>
      <c r="Z474" s="150"/>
      <c r="AA474" s="150"/>
    </row>
    <row r="475" spans="1:27" ht="64.5" customHeight="1">
      <c r="A475" s="219"/>
      <c r="B475" s="219"/>
      <c r="C475" s="153"/>
      <c r="D475" s="220"/>
      <c r="E475" s="151"/>
      <c r="F475" s="221"/>
      <c r="G475" s="219"/>
      <c r="H475" s="222"/>
      <c r="I475" s="221"/>
      <c r="J475" s="221"/>
      <c r="K475" s="223"/>
      <c r="L475" s="154"/>
      <c r="M475" s="154"/>
      <c r="N475" s="154"/>
      <c r="O475" s="154"/>
      <c r="P475" s="154"/>
      <c r="Q475" s="219"/>
      <c r="R475" s="233"/>
      <c r="S475" s="233"/>
      <c r="T475" s="158"/>
      <c r="U475" s="158"/>
      <c r="V475" s="152"/>
      <c r="W475" s="150"/>
      <c r="X475" s="150"/>
      <c r="Y475" s="150"/>
      <c r="Z475" s="150"/>
      <c r="AA475" s="150"/>
    </row>
    <row r="476" spans="1:27" ht="64.5" customHeight="1">
      <c r="A476" s="219"/>
      <c r="B476" s="219"/>
      <c r="C476" s="153"/>
      <c r="D476" s="220"/>
      <c r="E476" s="151"/>
      <c r="F476" s="221"/>
      <c r="G476" s="219"/>
      <c r="H476" s="222"/>
      <c r="I476" s="221"/>
      <c r="J476" s="221"/>
      <c r="K476" s="223"/>
      <c r="L476" s="154"/>
      <c r="M476" s="154"/>
      <c r="N476" s="154"/>
      <c r="O476" s="154"/>
      <c r="P476" s="154"/>
      <c r="Q476" s="219"/>
      <c r="R476" s="233"/>
      <c r="S476" s="233"/>
      <c r="T476" s="158"/>
      <c r="U476" s="158"/>
      <c r="V476" s="152"/>
      <c r="W476" s="150"/>
      <c r="X476" s="150"/>
      <c r="Y476" s="150"/>
      <c r="Z476" s="150"/>
      <c r="AA476" s="150"/>
    </row>
    <row r="477" spans="1:27" ht="64.5" customHeight="1">
      <c r="A477" s="219"/>
      <c r="B477" s="219"/>
      <c r="C477" s="153"/>
      <c r="D477" s="220"/>
      <c r="E477" s="151"/>
      <c r="F477" s="221"/>
      <c r="G477" s="219"/>
      <c r="H477" s="222"/>
      <c r="I477" s="221"/>
      <c r="J477" s="221"/>
      <c r="K477" s="223"/>
      <c r="L477" s="154"/>
      <c r="M477" s="154"/>
      <c r="N477" s="154"/>
      <c r="O477" s="154"/>
      <c r="P477" s="154"/>
      <c r="Q477" s="219"/>
      <c r="R477" s="233"/>
      <c r="S477" s="233"/>
      <c r="T477" s="158"/>
      <c r="U477" s="158"/>
      <c r="V477" s="152"/>
      <c r="W477" s="150"/>
      <c r="X477" s="150"/>
      <c r="Y477" s="150"/>
      <c r="Z477" s="150"/>
      <c r="AA477" s="150"/>
    </row>
    <row r="478" spans="1:27" ht="64.5" customHeight="1">
      <c r="A478" s="219"/>
      <c r="B478" s="219"/>
      <c r="C478" s="153"/>
      <c r="D478" s="220"/>
      <c r="E478" s="151"/>
      <c r="F478" s="221"/>
      <c r="G478" s="219"/>
      <c r="H478" s="222"/>
      <c r="I478" s="221"/>
      <c r="J478" s="221"/>
      <c r="K478" s="223"/>
      <c r="L478" s="154"/>
      <c r="M478" s="154"/>
      <c r="N478" s="154"/>
      <c r="O478" s="154"/>
      <c r="P478" s="154"/>
      <c r="Q478" s="219"/>
      <c r="R478" s="233"/>
      <c r="S478" s="233"/>
      <c r="T478" s="158"/>
      <c r="U478" s="158"/>
      <c r="V478" s="152"/>
      <c r="W478" s="150"/>
      <c r="X478" s="150"/>
      <c r="Y478" s="150"/>
      <c r="Z478" s="150"/>
      <c r="AA478" s="150"/>
    </row>
    <row r="479" spans="1:27" ht="64.5" customHeight="1">
      <c r="A479" s="219"/>
      <c r="B479" s="219"/>
      <c r="C479" s="153"/>
      <c r="D479" s="220"/>
      <c r="E479" s="151"/>
      <c r="F479" s="221"/>
      <c r="G479" s="219"/>
      <c r="H479" s="222"/>
      <c r="I479" s="221"/>
      <c r="J479" s="221"/>
      <c r="K479" s="223"/>
      <c r="L479" s="154"/>
      <c r="M479" s="154"/>
      <c r="N479" s="154"/>
      <c r="O479" s="154"/>
      <c r="P479" s="154"/>
      <c r="Q479" s="219"/>
      <c r="R479" s="233"/>
      <c r="S479" s="233"/>
      <c r="T479" s="158"/>
      <c r="U479" s="158"/>
      <c r="V479" s="152"/>
      <c r="W479" s="150"/>
      <c r="X479" s="150"/>
      <c r="Y479" s="150"/>
      <c r="Z479" s="150"/>
      <c r="AA479" s="150"/>
    </row>
    <row r="480" spans="1:27" ht="64.5" customHeight="1">
      <c r="A480" s="219"/>
      <c r="B480" s="219"/>
      <c r="C480" s="153"/>
      <c r="D480" s="220"/>
      <c r="E480" s="151"/>
      <c r="F480" s="221"/>
      <c r="G480" s="219"/>
      <c r="H480" s="222"/>
      <c r="I480" s="221"/>
      <c r="J480" s="221"/>
      <c r="K480" s="223"/>
      <c r="L480" s="154"/>
      <c r="M480" s="154"/>
      <c r="N480" s="154"/>
      <c r="O480" s="154"/>
      <c r="P480" s="154"/>
      <c r="Q480" s="219"/>
      <c r="R480" s="233"/>
      <c r="S480" s="233"/>
      <c r="T480" s="158"/>
      <c r="U480" s="158"/>
      <c r="V480" s="152"/>
      <c r="W480" s="150"/>
      <c r="X480" s="150"/>
      <c r="Y480" s="150"/>
      <c r="Z480" s="150"/>
      <c r="AA480" s="150"/>
    </row>
    <row r="481" spans="1:27" ht="64.5" customHeight="1">
      <c r="A481" s="219"/>
      <c r="B481" s="219"/>
      <c r="C481" s="153"/>
      <c r="D481" s="220"/>
      <c r="E481" s="151"/>
      <c r="F481" s="221"/>
      <c r="G481" s="219"/>
      <c r="H481" s="222"/>
      <c r="I481" s="221"/>
      <c r="J481" s="221"/>
      <c r="K481" s="223"/>
      <c r="L481" s="154"/>
      <c r="M481" s="154"/>
      <c r="N481" s="154"/>
      <c r="O481" s="154"/>
      <c r="P481" s="154"/>
      <c r="Q481" s="219"/>
      <c r="R481" s="233"/>
      <c r="S481" s="233"/>
      <c r="T481" s="158"/>
      <c r="U481" s="158"/>
      <c r="V481" s="152"/>
      <c r="W481" s="150"/>
      <c r="X481" s="150"/>
      <c r="Y481" s="150"/>
      <c r="Z481" s="150"/>
      <c r="AA481" s="150"/>
    </row>
    <row r="482" spans="1:27" ht="64.5" customHeight="1">
      <c r="A482" s="219"/>
      <c r="B482" s="219"/>
      <c r="C482" s="153"/>
      <c r="D482" s="220"/>
      <c r="E482" s="151"/>
      <c r="F482" s="221"/>
      <c r="G482" s="219"/>
      <c r="H482" s="222"/>
      <c r="I482" s="221"/>
      <c r="J482" s="221"/>
      <c r="K482" s="223"/>
      <c r="L482" s="154"/>
      <c r="M482" s="154"/>
      <c r="N482" s="154"/>
      <c r="O482" s="154"/>
      <c r="P482" s="154"/>
      <c r="Q482" s="219"/>
      <c r="R482" s="233"/>
      <c r="S482" s="233"/>
      <c r="T482" s="158"/>
      <c r="U482" s="158"/>
      <c r="V482" s="152"/>
      <c r="W482" s="150"/>
      <c r="X482" s="150"/>
      <c r="Y482" s="150"/>
      <c r="Z482" s="150"/>
      <c r="AA482" s="150"/>
    </row>
    <row r="483" spans="1:27" ht="64.5" customHeight="1">
      <c r="A483" s="219"/>
      <c r="B483" s="219"/>
      <c r="C483" s="153"/>
      <c r="D483" s="220"/>
      <c r="E483" s="151"/>
      <c r="F483" s="221"/>
      <c r="G483" s="219"/>
      <c r="H483" s="222"/>
      <c r="I483" s="221"/>
      <c r="J483" s="221"/>
      <c r="K483" s="223"/>
      <c r="L483" s="154"/>
      <c r="M483" s="154"/>
      <c r="N483" s="154"/>
      <c r="O483" s="154"/>
      <c r="P483" s="154"/>
      <c r="Q483" s="219"/>
      <c r="R483" s="233"/>
      <c r="S483" s="233"/>
      <c r="T483" s="158"/>
      <c r="U483" s="158"/>
      <c r="V483" s="152"/>
      <c r="W483" s="150"/>
      <c r="X483" s="150"/>
      <c r="Y483" s="150"/>
      <c r="Z483" s="150"/>
      <c r="AA483" s="150"/>
    </row>
    <row r="484" spans="1:27" ht="64.5" customHeight="1">
      <c r="A484" s="219"/>
      <c r="B484" s="219"/>
      <c r="C484" s="153"/>
      <c r="D484" s="220"/>
      <c r="E484" s="151"/>
      <c r="F484" s="221"/>
      <c r="G484" s="219"/>
      <c r="H484" s="222"/>
      <c r="I484" s="221"/>
      <c r="J484" s="221"/>
      <c r="K484" s="223"/>
      <c r="L484" s="154"/>
      <c r="M484" s="154"/>
      <c r="N484" s="154"/>
      <c r="O484" s="154"/>
      <c r="P484" s="154"/>
      <c r="Q484" s="219"/>
      <c r="R484" s="233"/>
      <c r="S484" s="233"/>
      <c r="T484" s="158"/>
      <c r="U484" s="158"/>
      <c r="V484" s="152"/>
      <c r="W484" s="150"/>
      <c r="X484" s="150"/>
      <c r="Y484" s="150"/>
      <c r="Z484" s="150"/>
      <c r="AA484" s="150"/>
    </row>
    <row r="485" spans="1:27" ht="64.5" customHeight="1">
      <c r="A485" s="219"/>
      <c r="B485" s="219"/>
      <c r="C485" s="153"/>
      <c r="D485" s="220"/>
      <c r="E485" s="151"/>
      <c r="F485" s="221"/>
      <c r="G485" s="219"/>
      <c r="H485" s="222"/>
      <c r="I485" s="221"/>
      <c r="J485" s="221"/>
      <c r="K485" s="223"/>
      <c r="L485" s="154"/>
      <c r="M485" s="154"/>
      <c r="N485" s="154"/>
      <c r="O485" s="154"/>
      <c r="P485" s="154"/>
      <c r="Q485" s="219"/>
      <c r="R485" s="233"/>
      <c r="S485" s="233"/>
      <c r="T485" s="158"/>
      <c r="U485" s="158"/>
      <c r="V485" s="152"/>
      <c r="W485" s="150"/>
      <c r="X485" s="150"/>
      <c r="Y485" s="150"/>
      <c r="Z485" s="150"/>
      <c r="AA485" s="150"/>
    </row>
    <row r="486" spans="1:27" ht="64.5" customHeight="1">
      <c r="A486" s="219"/>
      <c r="B486" s="219"/>
      <c r="C486" s="153"/>
      <c r="D486" s="220"/>
      <c r="E486" s="151"/>
      <c r="F486" s="221"/>
      <c r="G486" s="219"/>
      <c r="H486" s="222"/>
      <c r="I486" s="221"/>
      <c r="J486" s="221"/>
      <c r="K486" s="223"/>
      <c r="L486" s="154"/>
      <c r="M486" s="154"/>
      <c r="N486" s="154"/>
      <c r="O486" s="154"/>
      <c r="P486" s="154"/>
      <c r="Q486" s="219"/>
      <c r="R486" s="233"/>
      <c r="S486" s="233"/>
      <c r="T486" s="158"/>
      <c r="U486" s="158"/>
      <c r="V486" s="152"/>
      <c r="W486" s="150"/>
      <c r="X486" s="150"/>
      <c r="Y486" s="150"/>
      <c r="Z486" s="150"/>
      <c r="AA486" s="150"/>
    </row>
    <row r="487" spans="1:27" ht="64.5" customHeight="1">
      <c r="A487" s="219"/>
      <c r="B487" s="219"/>
      <c r="C487" s="153"/>
      <c r="D487" s="220"/>
      <c r="E487" s="151"/>
      <c r="F487" s="221"/>
      <c r="G487" s="219"/>
      <c r="H487" s="222"/>
      <c r="I487" s="221"/>
      <c r="J487" s="221"/>
      <c r="K487" s="223"/>
      <c r="L487" s="154"/>
      <c r="M487" s="154"/>
      <c r="N487" s="154"/>
      <c r="O487" s="154"/>
      <c r="P487" s="154"/>
      <c r="Q487" s="219"/>
      <c r="R487" s="233"/>
      <c r="S487" s="233"/>
      <c r="T487" s="158"/>
      <c r="U487" s="158"/>
      <c r="V487" s="152"/>
      <c r="W487" s="150"/>
      <c r="X487" s="150"/>
      <c r="Y487" s="150"/>
      <c r="Z487" s="150"/>
      <c r="AA487" s="150"/>
    </row>
    <row r="488" spans="1:27" ht="64.5" customHeight="1">
      <c r="A488" s="219"/>
      <c r="B488" s="219"/>
      <c r="C488" s="153"/>
      <c r="D488" s="220"/>
      <c r="E488" s="151"/>
      <c r="F488" s="221"/>
      <c r="G488" s="219"/>
      <c r="H488" s="222"/>
      <c r="I488" s="221"/>
      <c r="J488" s="221"/>
      <c r="K488" s="223"/>
      <c r="L488" s="154"/>
      <c r="M488" s="154"/>
      <c r="N488" s="154"/>
      <c r="O488" s="154"/>
      <c r="P488" s="154"/>
      <c r="Q488" s="219"/>
      <c r="R488" s="233"/>
      <c r="S488" s="233"/>
      <c r="T488" s="158"/>
      <c r="U488" s="158"/>
      <c r="V488" s="152"/>
      <c r="W488" s="150"/>
      <c r="X488" s="150"/>
      <c r="Y488" s="150"/>
      <c r="Z488" s="150"/>
      <c r="AA488" s="150"/>
    </row>
    <row r="489" spans="1:27" ht="64.5" customHeight="1">
      <c r="A489" s="219"/>
      <c r="B489" s="219"/>
      <c r="C489" s="153"/>
      <c r="D489" s="220"/>
      <c r="E489" s="151"/>
      <c r="F489" s="221"/>
      <c r="G489" s="219"/>
      <c r="H489" s="222"/>
      <c r="I489" s="221"/>
      <c r="J489" s="221"/>
      <c r="K489" s="223"/>
      <c r="L489" s="154"/>
      <c r="M489" s="154"/>
      <c r="N489" s="154"/>
      <c r="O489" s="154"/>
      <c r="P489" s="154"/>
      <c r="Q489" s="219"/>
      <c r="R489" s="233"/>
      <c r="S489" s="233"/>
      <c r="T489" s="158"/>
      <c r="U489" s="158"/>
      <c r="V489" s="152"/>
      <c r="W489" s="150"/>
      <c r="X489" s="150"/>
      <c r="Y489" s="150"/>
      <c r="Z489" s="150"/>
      <c r="AA489" s="150"/>
    </row>
    <row r="490" spans="1:27" ht="64.5" customHeight="1">
      <c r="A490" s="219"/>
      <c r="B490" s="219"/>
      <c r="C490" s="153"/>
      <c r="D490" s="220"/>
      <c r="E490" s="151"/>
      <c r="F490" s="221"/>
      <c r="G490" s="219"/>
      <c r="H490" s="222"/>
      <c r="I490" s="221"/>
      <c r="J490" s="221"/>
      <c r="K490" s="223"/>
      <c r="L490" s="154"/>
      <c r="M490" s="154"/>
      <c r="N490" s="154"/>
      <c r="O490" s="154"/>
      <c r="P490" s="154"/>
      <c r="Q490" s="219"/>
      <c r="R490" s="233"/>
      <c r="S490" s="233"/>
      <c r="T490" s="158"/>
      <c r="U490" s="158"/>
      <c r="V490" s="152"/>
      <c r="W490" s="150"/>
      <c r="X490" s="150"/>
      <c r="Y490" s="150"/>
      <c r="Z490" s="150"/>
      <c r="AA490" s="150"/>
    </row>
    <row r="491" spans="1:27" ht="64.5" customHeight="1">
      <c r="A491" s="219"/>
      <c r="B491" s="219"/>
      <c r="C491" s="153"/>
      <c r="D491" s="220"/>
      <c r="E491" s="151"/>
      <c r="F491" s="221"/>
      <c r="G491" s="219"/>
      <c r="H491" s="222"/>
      <c r="I491" s="221"/>
      <c r="J491" s="221"/>
      <c r="K491" s="223"/>
      <c r="L491" s="154"/>
      <c r="M491" s="154"/>
      <c r="N491" s="154"/>
      <c r="O491" s="154"/>
      <c r="P491" s="154"/>
      <c r="Q491" s="219"/>
      <c r="R491" s="233"/>
      <c r="S491" s="233"/>
      <c r="T491" s="158"/>
      <c r="U491" s="158"/>
      <c r="V491" s="152"/>
      <c r="W491" s="150"/>
      <c r="X491" s="150"/>
      <c r="Y491" s="150"/>
      <c r="Z491" s="150"/>
      <c r="AA491" s="150"/>
    </row>
    <row r="492" spans="1:27" ht="64.5" customHeight="1">
      <c r="A492" s="219"/>
      <c r="B492" s="219"/>
      <c r="C492" s="153"/>
      <c r="D492" s="220"/>
      <c r="E492" s="151"/>
      <c r="F492" s="221"/>
      <c r="G492" s="219"/>
      <c r="H492" s="222"/>
      <c r="I492" s="221"/>
      <c r="J492" s="221"/>
      <c r="K492" s="223"/>
      <c r="L492" s="154"/>
      <c r="M492" s="154"/>
      <c r="N492" s="154"/>
      <c r="O492" s="154"/>
      <c r="P492" s="154"/>
      <c r="Q492" s="219"/>
      <c r="R492" s="233"/>
      <c r="S492" s="233"/>
      <c r="T492" s="158"/>
      <c r="U492" s="158"/>
      <c r="V492" s="152"/>
      <c r="W492" s="150"/>
      <c r="X492" s="150"/>
      <c r="Y492" s="150"/>
      <c r="Z492" s="150"/>
      <c r="AA492" s="150"/>
    </row>
    <row r="493" spans="1:27" ht="64.5" customHeight="1">
      <c r="A493" s="219"/>
      <c r="B493" s="219"/>
      <c r="C493" s="153"/>
      <c r="D493" s="220"/>
      <c r="E493" s="151"/>
      <c r="F493" s="221"/>
      <c r="G493" s="219"/>
      <c r="H493" s="222"/>
      <c r="I493" s="221"/>
      <c r="J493" s="221"/>
      <c r="K493" s="223"/>
      <c r="L493" s="154"/>
      <c r="M493" s="154"/>
      <c r="N493" s="154"/>
      <c r="O493" s="154"/>
      <c r="P493" s="154"/>
      <c r="Q493" s="219"/>
      <c r="R493" s="233"/>
      <c r="S493" s="233"/>
      <c r="T493" s="158"/>
      <c r="U493" s="158"/>
      <c r="V493" s="152"/>
      <c r="W493" s="150"/>
      <c r="X493" s="150"/>
      <c r="Y493" s="150"/>
      <c r="Z493" s="150"/>
      <c r="AA493" s="150"/>
    </row>
    <row r="494" spans="1:27" ht="64.5" customHeight="1">
      <c r="A494" s="219"/>
      <c r="B494" s="219"/>
      <c r="C494" s="153"/>
      <c r="D494" s="220"/>
      <c r="E494" s="151"/>
      <c r="F494" s="221"/>
      <c r="G494" s="219"/>
      <c r="H494" s="222"/>
      <c r="I494" s="221"/>
      <c r="J494" s="221"/>
      <c r="K494" s="223"/>
      <c r="L494" s="154"/>
      <c r="M494" s="154"/>
      <c r="N494" s="154"/>
      <c r="O494" s="154"/>
      <c r="P494" s="154"/>
      <c r="Q494" s="219"/>
      <c r="R494" s="233"/>
      <c r="S494" s="233"/>
      <c r="T494" s="158"/>
      <c r="U494" s="158"/>
      <c r="V494" s="152"/>
      <c r="W494" s="150"/>
      <c r="X494" s="150"/>
      <c r="Y494" s="150"/>
      <c r="Z494" s="150"/>
      <c r="AA494" s="150"/>
    </row>
    <row r="495" spans="1:27" ht="64.5" customHeight="1">
      <c r="A495" s="219"/>
      <c r="B495" s="219"/>
      <c r="C495" s="153"/>
      <c r="D495" s="220"/>
      <c r="E495" s="151"/>
      <c r="F495" s="221"/>
      <c r="G495" s="219"/>
      <c r="H495" s="222"/>
      <c r="I495" s="221"/>
      <c r="J495" s="221"/>
      <c r="K495" s="223"/>
      <c r="L495" s="154"/>
      <c r="M495" s="154"/>
      <c r="N495" s="154"/>
      <c r="O495" s="154"/>
      <c r="P495" s="154"/>
      <c r="Q495" s="219"/>
      <c r="R495" s="233"/>
      <c r="S495" s="233"/>
      <c r="T495" s="158"/>
      <c r="U495" s="158"/>
      <c r="V495" s="152"/>
      <c r="W495" s="150"/>
      <c r="X495" s="150"/>
      <c r="Y495" s="150"/>
      <c r="Z495" s="150"/>
      <c r="AA495" s="150"/>
    </row>
    <row r="496" spans="1:27" ht="64.5" customHeight="1">
      <c r="A496" s="219"/>
      <c r="B496" s="219"/>
      <c r="C496" s="153"/>
      <c r="D496" s="220"/>
      <c r="E496" s="151"/>
      <c r="F496" s="221"/>
      <c r="G496" s="219"/>
      <c r="H496" s="222"/>
      <c r="I496" s="221"/>
      <c r="J496" s="221"/>
      <c r="K496" s="223"/>
      <c r="L496" s="154"/>
      <c r="M496" s="154"/>
      <c r="N496" s="154"/>
      <c r="O496" s="154"/>
      <c r="P496" s="154"/>
      <c r="Q496" s="219"/>
      <c r="R496" s="233"/>
      <c r="S496" s="233"/>
      <c r="T496" s="158"/>
      <c r="U496" s="158"/>
      <c r="V496" s="152"/>
      <c r="W496" s="150"/>
      <c r="X496" s="150"/>
      <c r="Y496" s="150"/>
      <c r="Z496" s="150"/>
      <c r="AA496" s="150"/>
    </row>
    <row r="497" spans="1:27" ht="64.5" customHeight="1">
      <c r="A497" s="219"/>
      <c r="B497" s="219"/>
      <c r="C497" s="153"/>
      <c r="D497" s="220"/>
      <c r="E497" s="151"/>
      <c r="F497" s="221"/>
      <c r="G497" s="219"/>
      <c r="H497" s="222"/>
      <c r="I497" s="221"/>
      <c r="J497" s="221"/>
      <c r="K497" s="223"/>
      <c r="L497" s="154"/>
      <c r="M497" s="154"/>
      <c r="N497" s="154"/>
      <c r="O497" s="154"/>
      <c r="P497" s="154"/>
      <c r="Q497" s="219"/>
      <c r="R497" s="233"/>
      <c r="S497" s="233"/>
      <c r="T497" s="158"/>
      <c r="U497" s="158"/>
      <c r="V497" s="152"/>
      <c r="W497" s="150"/>
      <c r="X497" s="150"/>
      <c r="Y497" s="150"/>
      <c r="Z497" s="150"/>
      <c r="AA497" s="150"/>
    </row>
    <row r="498" spans="1:27" ht="64.5" customHeight="1">
      <c r="A498" s="219"/>
      <c r="B498" s="219"/>
      <c r="C498" s="153"/>
      <c r="D498" s="220"/>
      <c r="E498" s="151"/>
      <c r="F498" s="221"/>
      <c r="G498" s="219"/>
      <c r="H498" s="222"/>
      <c r="I498" s="221"/>
      <c r="J498" s="221"/>
      <c r="K498" s="223"/>
      <c r="L498" s="154"/>
      <c r="M498" s="154"/>
      <c r="N498" s="154"/>
      <c r="O498" s="154"/>
      <c r="P498" s="154"/>
      <c r="Q498" s="219"/>
      <c r="R498" s="233"/>
      <c r="S498" s="233"/>
      <c r="T498" s="158"/>
      <c r="U498" s="158"/>
      <c r="V498" s="152"/>
      <c r="W498" s="150"/>
      <c r="X498" s="150"/>
      <c r="Y498" s="150"/>
      <c r="Z498" s="150"/>
      <c r="AA498" s="150"/>
    </row>
    <row r="499" spans="1:27" ht="64.5" customHeight="1">
      <c r="A499" s="219"/>
      <c r="B499" s="219"/>
      <c r="C499" s="153"/>
      <c r="D499" s="220"/>
      <c r="E499" s="151"/>
      <c r="F499" s="221"/>
      <c r="G499" s="219"/>
      <c r="H499" s="222"/>
      <c r="I499" s="221"/>
      <c r="J499" s="221"/>
      <c r="K499" s="223"/>
      <c r="L499" s="154"/>
      <c r="M499" s="154"/>
      <c r="N499" s="154"/>
      <c r="O499" s="154"/>
      <c r="P499" s="154"/>
      <c r="Q499" s="219"/>
      <c r="R499" s="233"/>
      <c r="S499" s="233"/>
      <c r="T499" s="158"/>
      <c r="U499" s="158"/>
      <c r="V499" s="152"/>
      <c r="W499" s="150"/>
      <c r="X499" s="150"/>
      <c r="Y499" s="150"/>
      <c r="Z499" s="150"/>
      <c r="AA499" s="150"/>
    </row>
    <row r="500" spans="1:27" ht="64.5" customHeight="1">
      <c r="A500" s="219"/>
      <c r="B500" s="219"/>
      <c r="C500" s="153"/>
      <c r="D500" s="220"/>
      <c r="E500" s="151"/>
      <c r="F500" s="221"/>
      <c r="G500" s="219"/>
      <c r="H500" s="222"/>
      <c r="I500" s="221"/>
      <c r="J500" s="221"/>
      <c r="K500" s="223"/>
      <c r="L500" s="154"/>
      <c r="M500" s="154"/>
      <c r="N500" s="154"/>
      <c r="O500" s="154"/>
      <c r="P500" s="154"/>
      <c r="Q500" s="219"/>
      <c r="R500" s="233"/>
      <c r="S500" s="233"/>
      <c r="T500" s="158"/>
      <c r="U500" s="158"/>
      <c r="V500" s="152"/>
      <c r="W500" s="150"/>
      <c r="X500" s="150"/>
      <c r="Y500" s="150"/>
      <c r="Z500" s="150"/>
      <c r="AA500" s="150"/>
    </row>
    <row r="501" spans="1:27" ht="64.5" customHeight="1">
      <c r="A501" s="219"/>
      <c r="B501" s="219"/>
      <c r="C501" s="153"/>
      <c r="D501" s="220"/>
      <c r="E501" s="151"/>
      <c r="F501" s="221"/>
      <c r="G501" s="219"/>
      <c r="H501" s="222"/>
      <c r="I501" s="221"/>
      <c r="J501" s="221"/>
      <c r="K501" s="223"/>
      <c r="L501" s="154"/>
      <c r="M501" s="154"/>
      <c r="N501" s="154"/>
      <c r="O501" s="154"/>
      <c r="P501" s="154"/>
      <c r="Q501" s="219"/>
      <c r="R501" s="233"/>
      <c r="S501" s="233"/>
      <c r="T501" s="158"/>
      <c r="U501" s="158"/>
      <c r="V501" s="152"/>
      <c r="W501" s="150"/>
      <c r="X501" s="150"/>
      <c r="Y501" s="150"/>
      <c r="Z501" s="150"/>
      <c r="AA501" s="150"/>
    </row>
    <row r="502" spans="1:27" ht="64.5" customHeight="1">
      <c r="A502" s="219"/>
      <c r="B502" s="219"/>
      <c r="C502" s="153"/>
      <c r="D502" s="220"/>
      <c r="E502" s="151"/>
      <c r="F502" s="221"/>
      <c r="G502" s="219"/>
      <c r="H502" s="222"/>
      <c r="I502" s="221"/>
      <c r="J502" s="221"/>
      <c r="K502" s="223"/>
      <c r="L502" s="154"/>
      <c r="M502" s="154"/>
      <c r="N502" s="154"/>
      <c r="O502" s="154"/>
      <c r="P502" s="154"/>
      <c r="Q502" s="219"/>
      <c r="R502" s="233"/>
      <c r="S502" s="233"/>
      <c r="T502" s="158"/>
      <c r="U502" s="158"/>
      <c r="V502" s="152"/>
      <c r="W502" s="150"/>
      <c r="X502" s="150"/>
      <c r="Y502" s="150"/>
      <c r="Z502" s="150"/>
      <c r="AA502" s="150"/>
    </row>
    <row r="503" spans="1:27" ht="64.5" customHeight="1">
      <c r="A503" s="219"/>
      <c r="B503" s="219"/>
      <c r="C503" s="153"/>
      <c r="D503" s="220"/>
      <c r="E503" s="151"/>
      <c r="F503" s="221"/>
      <c r="G503" s="219"/>
      <c r="H503" s="222"/>
      <c r="I503" s="221"/>
      <c r="J503" s="221"/>
      <c r="K503" s="223"/>
      <c r="L503" s="154"/>
      <c r="M503" s="154"/>
      <c r="N503" s="154"/>
      <c r="O503" s="154"/>
      <c r="P503" s="154"/>
      <c r="Q503" s="219"/>
      <c r="R503" s="233"/>
      <c r="S503" s="233"/>
      <c r="T503" s="158"/>
      <c r="U503" s="158"/>
      <c r="V503" s="152"/>
      <c r="W503" s="150"/>
      <c r="X503" s="150"/>
      <c r="Y503" s="150"/>
      <c r="Z503" s="150"/>
      <c r="AA503" s="150"/>
    </row>
    <row r="504" spans="1:27" ht="64.5" customHeight="1">
      <c r="A504" s="219"/>
      <c r="B504" s="219"/>
      <c r="C504" s="153"/>
      <c r="D504" s="220"/>
      <c r="E504" s="151"/>
      <c r="F504" s="221"/>
      <c r="G504" s="219"/>
      <c r="H504" s="222"/>
      <c r="I504" s="221"/>
      <c r="J504" s="221"/>
      <c r="K504" s="223"/>
      <c r="L504" s="154"/>
      <c r="M504" s="154"/>
      <c r="N504" s="154"/>
      <c r="O504" s="154"/>
      <c r="P504" s="154"/>
      <c r="Q504" s="219"/>
      <c r="R504" s="233"/>
      <c r="S504" s="233"/>
      <c r="T504" s="158"/>
      <c r="U504" s="158"/>
      <c r="V504" s="152"/>
      <c r="W504" s="150"/>
      <c r="X504" s="150"/>
      <c r="Y504" s="150"/>
      <c r="Z504" s="150"/>
      <c r="AA504" s="150"/>
    </row>
    <row r="505" spans="1:27" ht="64.5" customHeight="1">
      <c r="A505" s="219"/>
      <c r="B505" s="219"/>
      <c r="C505" s="153"/>
      <c r="D505" s="220"/>
      <c r="E505" s="151"/>
      <c r="F505" s="221"/>
      <c r="G505" s="219"/>
      <c r="H505" s="222"/>
      <c r="I505" s="221"/>
      <c r="J505" s="221"/>
      <c r="K505" s="223"/>
      <c r="L505" s="154"/>
      <c r="M505" s="154"/>
      <c r="N505" s="154"/>
      <c r="O505" s="154"/>
      <c r="P505" s="154"/>
      <c r="Q505" s="219"/>
      <c r="R505" s="233"/>
      <c r="S505" s="233"/>
      <c r="T505" s="158"/>
      <c r="U505" s="158"/>
      <c r="V505" s="152"/>
      <c r="W505" s="150"/>
      <c r="X505" s="150"/>
      <c r="Y505" s="150"/>
      <c r="Z505" s="150"/>
      <c r="AA505" s="150"/>
    </row>
    <row r="506" spans="1:27" ht="64.5" customHeight="1">
      <c r="A506" s="219"/>
      <c r="B506" s="219"/>
      <c r="C506" s="153"/>
      <c r="D506" s="220"/>
      <c r="E506" s="151"/>
      <c r="F506" s="221"/>
      <c r="G506" s="219"/>
      <c r="H506" s="222"/>
      <c r="I506" s="221"/>
      <c r="J506" s="221"/>
      <c r="K506" s="223"/>
      <c r="L506" s="154"/>
      <c r="M506" s="154"/>
      <c r="N506" s="154"/>
      <c r="O506" s="154"/>
      <c r="P506" s="154"/>
      <c r="Q506" s="219"/>
      <c r="R506" s="233"/>
      <c r="S506" s="233"/>
      <c r="T506" s="158"/>
      <c r="U506" s="158"/>
      <c r="V506" s="152"/>
      <c r="W506" s="150"/>
      <c r="X506" s="150"/>
      <c r="Y506" s="150"/>
      <c r="Z506" s="150"/>
      <c r="AA506" s="150"/>
    </row>
    <row r="507" spans="1:27" ht="64.5" customHeight="1">
      <c r="A507" s="219"/>
      <c r="B507" s="219"/>
      <c r="C507" s="153"/>
      <c r="D507" s="220"/>
      <c r="E507" s="151"/>
      <c r="F507" s="221"/>
      <c r="G507" s="219"/>
      <c r="H507" s="222"/>
      <c r="I507" s="221"/>
      <c r="J507" s="221"/>
      <c r="K507" s="223"/>
      <c r="L507" s="154"/>
      <c r="M507" s="154"/>
      <c r="N507" s="154"/>
      <c r="O507" s="154"/>
      <c r="P507" s="154"/>
      <c r="Q507" s="219"/>
      <c r="R507" s="233"/>
      <c r="S507" s="233"/>
      <c r="T507" s="158"/>
      <c r="U507" s="158"/>
      <c r="V507" s="152"/>
      <c r="W507" s="150"/>
      <c r="X507" s="150"/>
      <c r="Y507" s="150"/>
      <c r="Z507" s="150"/>
      <c r="AA507" s="150"/>
    </row>
    <row r="508" spans="1:27" ht="64.5" customHeight="1">
      <c r="A508" s="219"/>
      <c r="B508" s="219"/>
      <c r="C508" s="153"/>
      <c r="D508" s="220"/>
      <c r="E508" s="151"/>
      <c r="F508" s="221"/>
      <c r="G508" s="219"/>
      <c r="H508" s="222"/>
      <c r="I508" s="221"/>
      <c r="J508" s="221"/>
      <c r="K508" s="223"/>
      <c r="L508" s="154"/>
      <c r="M508" s="154"/>
      <c r="N508" s="154"/>
      <c r="O508" s="154"/>
      <c r="P508" s="154"/>
      <c r="Q508" s="219"/>
      <c r="R508" s="233"/>
      <c r="S508" s="233"/>
      <c r="T508" s="158"/>
      <c r="U508" s="158"/>
      <c r="V508" s="152"/>
      <c r="W508" s="150"/>
      <c r="X508" s="150"/>
      <c r="Y508" s="150"/>
      <c r="Z508" s="150"/>
      <c r="AA508" s="150"/>
    </row>
    <row r="509" spans="1:27" ht="64.5" customHeight="1">
      <c r="A509" s="219"/>
      <c r="B509" s="219"/>
      <c r="C509" s="153"/>
      <c r="D509" s="220"/>
      <c r="E509" s="151"/>
      <c r="F509" s="221"/>
      <c r="G509" s="219"/>
      <c r="H509" s="222"/>
      <c r="I509" s="221"/>
      <c r="J509" s="221"/>
      <c r="K509" s="223"/>
      <c r="L509" s="154"/>
      <c r="M509" s="154"/>
      <c r="N509" s="154"/>
      <c r="O509" s="154"/>
      <c r="P509" s="154"/>
      <c r="Q509" s="219"/>
      <c r="R509" s="233"/>
      <c r="S509" s="233"/>
      <c r="T509" s="158"/>
      <c r="U509" s="158"/>
      <c r="V509" s="152"/>
      <c r="W509" s="150"/>
      <c r="X509" s="150"/>
      <c r="Y509" s="150"/>
      <c r="Z509" s="150"/>
      <c r="AA509" s="150"/>
    </row>
    <row r="510" spans="1:27" ht="64.5" customHeight="1">
      <c r="A510" s="219"/>
      <c r="B510" s="219"/>
      <c r="C510" s="153"/>
      <c r="D510" s="220"/>
      <c r="E510" s="151"/>
      <c r="F510" s="221"/>
      <c r="G510" s="219"/>
      <c r="H510" s="222"/>
      <c r="I510" s="221"/>
      <c r="J510" s="221"/>
      <c r="K510" s="223"/>
      <c r="L510" s="154"/>
      <c r="M510" s="154"/>
      <c r="N510" s="154"/>
      <c r="O510" s="154"/>
      <c r="P510" s="154"/>
      <c r="Q510" s="219"/>
      <c r="R510" s="233"/>
      <c r="S510" s="233"/>
      <c r="T510" s="158"/>
      <c r="U510" s="158"/>
      <c r="V510" s="152"/>
      <c r="W510" s="150"/>
      <c r="X510" s="150"/>
      <c r="Y510" s="150"/>
      <c r="Z510" s="150"/>
      <c r="AA510" s="150"/>
    </row>
    <row r="511" spans="1:27" ht="64.5" customHeight="1">
      <c r="A511" s="219"/>
      <c r="B511" s="219"/>
      <c r="C511" s="153"/>
      <c r="D511" s="220"/>
      <c r="E511" s="151"/>
      <c r="F511" s="221"/>
      <c r="G511" s="219"/>
      <c r="H511" s="222"/>
      <c r="I511" s="221"/>
      <c r="J511" s="221"/>
      <c r="K511" s="223"/>
      <c r="L511" s="154"/>
      <c r="M511" s="154"/>
      <c r="N511" s="154"/>
      <c r="O511" s="154"/>
      <c r="P511" s="154"/>
      <c r="Q511" s="219"/>
      <c r="R511" s="233"/>
      <c r="S511" s="233"/>
      <c r="T511" s="158"/>
      <c r="U511" s="158"/>
      <c r="V511" s="152"/>
      <c r="W511" s="150"/>
      <c r="X511" s="150"/>
      <c r="Y511" s="150"/>
      <c r="Z511" s="150"/>
      <c r="AA511" s="150"/>
    </row>
    <row r="512" spans="1:27" ht="64.5" customHeight="1">
      <c r="A512" s="219"/>
      <c r="B512" s="219"/>
      <c r="C512" s="153"/>
      <c r="D512" s="220"/>
      <c r="E512" s="151"/>
      <c r="F512" s="221"/>
      <c r="G512" s="219"/>
      <c r="H512" s="222"/>
      <c r="I512" s="221"/>
      <c r="J512" s="221"/>
      <c r="K512" s="223"/>
      <c r="L512" s="154"/>
      <c r="M512" s="154"/>
      <c r="N512" s="154"/>
      <c r="O512" s="154"/>
      <c r="P512" s="154"/>
      <c r="Q512" s="219"/>
      <c r="R512" s="233"/>
      <c r="S512" s="233"/>
      <c r="T512" s="158"/>
      <c r="U512" s="158"/>
      <c r="V512" s="152"/>
      <c r="W512" s="150"/>
      <c r="X512" s="150"/>
      <c r="Y512" s="150"/>
      <c r="Z512" s="150"/>
      <c r="AA512" s="150"/>
    </row>
    <row r="513" spans="1:27" ht="64.5" customHeight="1">
      <c r="A513" s="219"/>
      <c r="B513" s="219"/>
      <c r="C513" s="153"/>
      <c r="D513" s="220"/>
      <c r="E513" s="151"/>
      <c r="F513" s="221"/>
      <c r="G513" s="219"/>
      <c r="H513" s="222"/>
      <c r="I513" s="221"/>
      <c r="J513" s="221"/>
      <c r="K513" s="223"/>
      <c r="L513" s="154"/>
      <c r="M513" s="154"/>
      <c r="N513" s="154"/>
      <c r="O513" s="154"/>
      <c r="P513" s="154"/>
      <c r="Q513" s="219"/>
      <c r="R513" s="233"/>
      <c r="S513" s="233"/>
      <c r="T513" s="158"/>
      <c r="U513" s="158"/>
      <c r="V513" s="152"/>
      <c r="W513" s="150"/>
      <c r="X513" s="150"/>
      <c r="Y513" s="150"/>
      <c r="Z513" s="150"/>
      <c r="AA513" s="150"/>
    </row>
    <row r="514" spans="1:27" ht="64.5" customHeight="1">
      <c r="A514" s="219"/>
      <c r="B514" s="219"/>
      <c r="C514" s="153"/>
      <c r="D514" s="220"/>
      <c r="E514" s="151"/>
      <c r="F514" s="221"/>
      <c r="G514" s="219"/>
      <c r="H514" s="222"/>
      <c r="I514" s="221"/>
      <c r="J514" s="221"/>
      <c r="K514" s="223"/>
      <c r="L514" s="154"/>
      <c r="M514" s="154"/>
      <c r="N514" s="154"/>
      <c r="O514" s="154"/>
      <c r="P514" s="154"/>
      <c r="Q514" s="219"/>
      <c r="R514" s="233"/>
      <c r="S514" s="233"/>
      <c r="T514" s="158"/>
      <c r="U514" s="158"/>
      <c r="V514" s="152"/>
      <c r="W514" s="150"/>
      <c r="X514" s="150"/>
      <c r="Y514" s="150"/>
      <c r="Z514" s="150"/>
      <c r="AA514" s="150"/>
    </row>
    <row r="515" spans="1:27" ht="64.5" customHeight="1">
      <c r="A515" s="219"/>
      <c r="B515" s="219"/>
      <c r="C515" s="153"/>
      <c r="D515" s="220"/>
      <c r="E515" s="151"/>
      <c r="F515" s="221"/>
      <c r="G515" s="219"/>
      <c r="H515" s="222"/>
      <c r="I515" s="221"/>
      <c r="J515" s="221"/>
      <c r="K515" s="223"/>
      <c r="L515" s="154"/>
      <c r="M515" s="154"/>
      <c r="N515" s="154"/>
      <c r="O515" s="154"/>
      <c r="P515" s="154"/>
      <c r="Q515" s="219"/>
      <c r="R515" s="233"/>
      <c r="S515" s="233"/>
      <c r="T515" s="158"/>
      <c r="U515" s="158"/>
      <c r="V515" s="152"/>
      <c r="W515" s="150"/>
      <c r="X515" s="150"/>
      <c r="Y515" s="150"/>
      <c r="Z515" s="150"/>
      <c r="AA515" s="150"/>
    </row>
    <row r="516" spans="1:27" ht="64.5" customHeight="1">
      <c r="A516" s="219"/>
      <c r="B516" s="219"/>
      <c r="C516" s="153"/>
      <c r="D516" s="220"/>
      <c r="E516" s="151"/>
      <c r="F516" s="221"/>
      <c r="G516" s="219"/>
      <c r="H516" s="222"/>
      <c r="I516" s="221"/>
      <c r="J516" s="221"/>
      <c r="K516" s="223"/>
      <c r="L516" s="154"/>
      <c r="M516" s="154"/>
      <c r="N516" s="154"/>
      <c r="O516" s="154"/>
      <c r="P516" s="154"/>
      <c r="Q516" s="219"/>
      <c r="R516" s="233"/>
      <c r="S516" s="233"/>
      <c r="T516" s="158"/>
      <c r="U516" s="158"/>
      <c r="V516" s="152"/>
      <c r="W516" s="150"/>
      <c r="X516" s="150"/>
      <c r="Y516" s="150"/>
      <c r="Z516" s="150"/>
      <c r="AA516" s="150"/>
    </row>
    <row r="517" spans="1:27" ht="64.5" customHeight="1">
      <c r="A517" s="219"/>
      <c r="B517" s="219"/>
      <c r="C517" s="153"/>
      <c r="D517" s="220"/>
      <c r="E517" s="151"/>
      <c r="F517" s="221"/>
      <c r="G517" s="219"/>
      <c r="H517" s="222"/>
      <c r="I517" s="221"/>
      <c r="J517" s="221"/>
      <c r="K517" s="223"/>
      <c r="L517" s="154"/>
      <c r="M517" s="154"/>
      <c r="N517" s="154"/>
      <c r="O517" s="154"/>
      <c r="P517" s="154"/>
      <c r="Q517" s="219"/>
      <c r="R517" s="233"/>
      <c r="S517" s="233"/>
      <c r="T517" s="158"/>
      <c r="U517" s="158"/>
      <c r="V517" s="152"/>
      <c r="W517" s="150"/>
      <c r="X517" s="150"/>
      <c r="Y517" s="150"/>
      <c r="Z517" s="150"/>
      <c r="AA517" s="150"/>
    </row>
    <row r="518" spans="1:27" ht="64.5" customHeight="1">
      <c r="A518" s="219"/>
      <c r="B518" s="219"/>
      <c r="C518" s="153"/>
      <c r="D518" s="220"/>
      <c r="E518" s="151"/>
      <c r="F518" s="221"/>
      <c r="G518" s="219"/>
      <c r="H518" s="222"/>
      <c r="I518" s="221"/>
      <c r="J518" s="221"/>
      <c r="K518" s="223"/>
      <c r="L518" s="154"/>
      <c r="M518" s="154"/>
      <c r="N518" s="154"/>
      <c r="O518" s="154"/>
      <c r="P518" s="154"/>
      <c r="Q518" s="219"/>
      <c r="R518" s="233"/>
      <c r="S518" s="233"/>
      <c r="T518" s="158"/>
      <c r="U518" s="158"/>
      <c r="V518" s="152"/>
      <c r="W518" s="150"/>
      <c r="X518" s="150"/>
      <c r="Y518" s="150"/>
      <c r="Z518" s="150"/>
      <c r="AA518" s="150"/>
    </row>
    <row r="519" spans="1:27" ht="64.5" customHeight="1">
      <c r="A519" s="219"/>
      <c r="B519" s="219"/>
      <c r="C519" s="153"/>
      <c r="D519" s="220"/>
      <c r="E519" s="151"/>
      <c r="F519" s="221"/>
      <c r="G519" s="219"/>
      <c r="H519" s="222"/>
      <c r="I519" s="221"/>
      <c r="J519" s="221"/>
      <c r="K519" s="223"/>
      <c r="L519" s="154"/>
      <c r="M519" s="154"/>
      <c r="N519" s="154"/>
      <c r="O519" s="154"/>
      <c r="P519" s="154"/>
      <c r="Q519" s="219"/>
      <c r="R519" s="233"/>
      <c r="S519" s="233"/>
      <c r="T519" s="158"/>
      <c r="U519" s="158"/>
      <c r="V519" s="152"/>
      <c r="W519" s="150"/>
      <c r="X519" s="150"/>
      <c r="Y519" s="150"/>
      <c r="Z519" s="150"/>
      <c r="AA519" s="150"/>
    </row>
    <row r="520" spans="1:27" ht="64.5" customHeight="1">
      <c r="A520" s="219"/>
      <c r="B520" s="219"/>
      <c r="C520" s="153"/>
      <c r="D520" s="220"/>
      <c r="E520" s="151"/>
      <c r="F520" s="221"/>
      <c r="G520" s="219"/>
      <c r="H520" s="222"/>
      <c r="I520" s="221"/>
      <c r="J520" s="221"/>
      <c r="K520" s="223"/>
      <c r="L520" s="154"/>
      <c r="M520" s="154"/>
      <c r="N520" s="154"/>
      <c r="O520" s="154"/>
      <c r="P520" s="154"/>
      <c r="Q520" s="219"/>
      <c r="R520" s="233"/>
      <c r="S520" s="233"/>
      <c r="T520" s="158"/>
      <c r="U520" s="158"/>
      <c r="V520" s="152"/>
      <c r="W520" s="150"/>
      <c r="X520" s="150"/>
      <c r="Y520" s="150"/>
      <c r="Z520" s="150"/>
      <c r="AA520" s="150"/>
    </row>
    <row r="521" spans="1:27" ht="64.5" customHeight="1">
      <c r="A521" s="219"/>
      <c r="B521" s="219"/>
      <c r="C521" s="153"/>
      <c r="D521" s="220"/>
      <c r="E521" s="151"/>
      <c r="F521" s="221"/>
      <c r="G521" s="219"/>
      <c r="H521" s="222"/>
      <c r="I521" s="221"/>
      <c r="J521" s="221"/>
      <c r="K521" s="223"/>
      <c r="L521" s="154"/>
      <c r="M521" s="154"/>
      <c r="N521" s="154"/>
      <c r="O521" s="154"/>
      <c r="P521" s="154"/>
      <c r="Q521" s="219"/>
      <c r="R521" s="233"/>
      <c r="S521" s="233"/>
      <c r="T521" s="158"/>
      <c r="U521" s="158"/>
      <c r="V521" s="152"/>
      <c r="W521" s="150"/>
      <c r="X521" s="150"/>
      <c r="Y521" s="150"/>
      <c r="Z521" s="150"/>
      <c r="AA521" s="150"/>
    </row>
    <row r="522" spans="1:27" ht="64.5" customHeight="1">
      <c r="A522" s="219"/>
      <c r="B522" s="219"/>
      <c r="C522" s="153"/>
      <c r="D522" s="220"/>
      <c r="E522" s="151"/>
      <c r="F522" s="221"/>
      <c r="G522" s="219"/>
      <c r="H522" s="222"/>
      <c r="I522" s="221"/>
      <c r="J522" s="221"/>
      <c r="K522" s="223"/>
      <c r="L522" s="154"/>
      <c r="M522" s="154"/>
      <c r="N522" s="154"/>
      <c r="O522" s="154"/>
      <c r="P522" s="154"/>
      <c r="Q522" s="219"/>
      <c r="R522" s="233"/>
      <c r="S522" s="233"/>
      <c r="T522" s="158"/>
      <c r="U522" s="158"/>
      <c r="V522" s="152"/>
      <c r="W522" s="150"/>
      <c r="X522" s="150"/>
      <c r="Y522" s="150"/>
      <c r="Z522" s="150"/>
      <c r="AA522" s="150"/>
    </row>
    <row r="523" spans="1:27" ht="64.5" customHeight="1">
      <c r="A523" s="219"/>
      <c r="B523" s="219"/>
      <c r="C523" s="153"/>
      <c r="D523" s="220"/>
      <c r="E523" s="151"/>
      <c r="F523" s="221"/>
      <c r="G523" s="219"/>
      <c r="H523" s="222"/>
      <c r="I523" s="221"/>
      <c r="J523" s="221"/>
      <c r="K523" s="223"/>
      <c r="L523" s="154"/>
      <c r="M523" s="154"/>
      <c r="N523" s="154"/>
      <c r="O523" s="154"/>
      <c r="P523" s="154"/>
      <c r="Q523" s="219"/>
      <c r="R523" s="233"/>
      <c r="S523" s="233"/>
      <c r="T523" s="158"/>
      <c r="U523" s="158"/>
      <c r="V523" s="152"/>
      <c r="W523" s="150"/>
      <c r="X523" s="150"/>
      <c r="Y523" s="150"/>
      <c r="Z523" s="150"/>
      <c r="AA523" s="150"/>
    </row>
    <row r="524" spans="1:27" ht="64.5" customHeight="1">
      <c r="A524" s="219"/>
      <c r="B524" s="219"/>
      <c r="C524" s="153"/>
      <c r="D524" s="220"/>
      <c r="E524" s="151"/>
      <c r="F524" s="221"/>
      <c r="G524" s="219"/>
      <c r="H524" s="222"/>
      <c r="I524" s="221"/>
      <c r="J524" s="221"/>
      <c r="K524" s="223"/>
      <c r="L524" s="154"/>
      <c r="M524" s="154"/>
      <c r="N524" s="154"/>
      <c r="O524" s="154"/>
      <c r="P524" s="154"/>
      <c r="Q524" s="219"/>
      <c r="R524" s="233"/>
      <c r="S524" s="233"/>
      <c r="T524" s="158"/>
      <c r="U524" s="158"/>
      <c r="V524" s="152"/>
      <c r="W524" s="150"/>
      <c r="X524" s="150"/>
      <c r="Y524" s="150"/>
      <c r="Z524" s="150"/>
      <c r="AA524" s="150"/>
    </row>
    <row r="525" spans="1:27" ht="64.5" customHeight="1">
      <c r="A525" s="219"/>
      <c r="B525" s="219"/>
      <c r="C525" s="153"/>
      <c r="D525" s="220"/>
      <c r="E525" s="151"/>
      <c r="F525" s="221"/>
      <c r="G525" s="219"/>
      <c r="H525" s="222"/>
      <c r="I525" s="221"/>
      <c r="J525" s="221"/>
      <c r="K525" s="223"/>
      <c r="L525" s="154"/>
      <c r="M525" s="154"/>
      <c r="N525" s="154"/>
      <c r="O525" s="154"/>
      <c r="P525" s="154"/>
      <c r="Q525" s="219"/>
      <c r="R525" s="233"/>
      <c r="S525" s="233"/>
      <c r="T525" s="158"/>
      <c r="U525" s="158"/>
      <c r="V525" s="152"/>
      <c r="W525" s="150"/>
      <c r="X525" s="150"/>
      <c r="Y525" s="150"/>
      <c r="Z525" s="150"/>
      <c r="AA525" s="150"/>
    </row>
    <row r="526" spans="1:27" ht="64.5" customHeight="1">
      <c r="A526" s="219"/>
      <c r="B526" s="219"/>
      <c r="C526" s="153"/>
      <c r="D526" s="220"/>
      <c r="E526" s="151"/>
      <c r="F526" s="221"/>
      <c r="G526" s="219"/>
      <c r="H526" s="222"/>
      <c r="I526" s="221"/>
      <c r="J526" s="221"/>
      <c r="K526" s="223"/>
      <c r="L526" s="154"/>
      <c r="M526" s="154"/>
      <c r="N526" s="154"/>
      <c r="O526" s="154"/>
      <c r="P526" s="154"/>
      <c r="Q526" s="219"/>
      <c r="R526" s="233"/>
      <c r="S526" s="233"/>
      <c r="T526" s="158"/>
      <c r="U526" s="158"/>
      <c r="V526" s="152"/>
      <c r="W526" s="150"/>
      <c r="X526" s="150"/>
      <c r="Y526" s="150"/>
      <c r="Z526" s="150"/>
      <c r="AA526" s="150"/>
    </row>
    <row r="527" spans="1:27" ht="64.5" customHeight="1">
      <c r="A527" s="219"/>
      <c r="B527" s="219"/>
      <c r="C527" s="153"/>
      <c r="D527" s="220"/>
      <c r="E527" s="151"/>
      <c r="F527" s="221"/>
      <c r="G527" s="219"/>
      <c r="H527" s="222"/>
      <c r="I527" s="221"/>
      <c r="J527" s="221"/>
      <c r="K527" s="223"/>
      <c r="L527" s="154"/>
      <c r="M527" s="154"/>
      <c r="N527" s="154"/>
      <c r="O527" s="154"/>
      <c r="P527" s="154"/>
      <c r="Q527" s="219"/>
      <c r="R527" s="233"/>
      <c r="S527" s="233"/>
      <c r="T527" s="158"/>
      <c r="U527" s="158"/>
      <c r="V527" s="152"/>
      <c r="W527" s="150"/>
      <c r="X527" s="150"/>
      <c r="Y527" s="150"/>
      <c r="Z527" s="150"/>
      <c r="AA527" s="150"/>
    </row>
    <row r="528" spans="1:27" ht="64.5" customHeight="1">
      <c r="A528" s="219"/>
      <c r="B528" s="219"/>
      <c r="C528" s="153"/>
      <c r="D528" s="220"/>
      <c r="E528" s="151"/>
      <c r="F528" s="221"/>
      <c r="G528" s="219"/>
      <c r="H528" s="222"/>
      <c r="I528" s="221"/>
      <c r="J528" s="221"/>
      <c r="K528" s="223"/>
      <c r="L528" s="154"/>
      <c r="M528" s="154"/>
      <c r="N528" s="154"/>
      <c r="O528" s="154"/>
      <c r="P528" s="154"/>
      <c r="Q528" s="219"/>
      <c r="R528" s="233"/>
      <c r="S528" s="233"/>
      <c r="T528" s="158"/>
      <c r="U528" s="158"/>
      <c r="V528" s="152"/>
      <c r="W528" s="150"/>
      <c r="X528" s="150"/>
      <c r="Y528" s="150"/>
      <c r="Z528" s="150"/>
      <c r="AA528" s="150"/>
    </row>
    <row r="529" spans="1:27" ht="64.5" customHeight="1">
      <c r="A529" s="219"/>
      <c r="B529" s="219"/>
      <c r="C529" s="153"/>
      <c r="D529" s="220"/>
      <c r="E529" s="151"/>
      <c r="F529" s="221"/>
      <c r="G529" s="219"/>
      <c r="H529" s="222"/>
      <c r="I529" s="221"/>
      <c r="J529" s="221"/>
      <c r="K529" s="223"/>
      <c r="L529" s="154"/>
      <c r="M529" s="154"/>
      <c r="N529" s="154"/>
      <c r="O529" s="154"/>
      <c r="P529" s="154"/>
      <c r="Q529" s="219"/>
      <c r="R529" s="233"/>
      <c r="S529" s="233"/>
      <c r="T529" s="158"/>
      <c r="U529" s="158"/>
      <c r="V529" s="152"/>
      <c r="W529" s="150"/>
      <c r="X529" s="150"/>
      <c r="Y529" s="150"/>
      <c r="Z529" s="150"/>
      <c r="AA529" s="150"/>
    </row>
    <row r="530" spans="1:27" ht="64.5" customHeight="1">
      <c r="A530" s="219"/>
      <c r="B530" s="219"/>
      <c r="C530" s="153"/>
      <c r="D530" s="220"/>
      <c r="E530" s="151"/>
      <c r="F530" s="221"/>
      <c r="G530" s="219"/>
      <c r="H530" s="222"/>
      <c r="I530" s="221"/>
      <c r="J530" s="221"/>
      <c r="K530" s="223"/>
      <c r="L530" s="154"/>
      <c r="M530" s="154"/>
      <c r="N530" s="154"/>
      <c r="O530" s="154"/>
      <c r="P530" s="154"/>
      <c r="Q530" s="219"/>
      <c r="R530" s="233"/>
      <c r="S530" s="233"/>
      <c r="T530" s="158"/>
      <c r="U530" s="158"/>
      <c r="V530" s="152"/>
      <c r="W530" s="150"/>
      <c r="X530" s="150"/>
      <c r="Y530" s="150"/>
      <c r="Z530" s="150"/>
      <c r="AA530" s="150"/>
    </row>
    <row r="531" spans="1:27" ht="64.5" customHeight="1">
      <c r="A531" s="219"/>
      <c r="B531" s="219"/>
      <c r="C531" s="153"/>
      <c r="D531" s="220"/>
      <c r="E531" s="151"/>
      <c r="F531" s="221"/>
      <c r="G531" s="219"/>
      <c r="H531" s="222"/>
      <c r="I531" s="221"/>
      <c r="J531" s="221"/>
      <c r="K531" s="223"/>
      <c r="L531" s="154"/>
      <c r="M531" s="154"/>
      <c r="N531" s="154"/>
      <c r="O531" s="154"/>
      <c r="P531" s="154"/>
      <c r="Q531" s="219"/>
      <c r="R531" s="233"/>
      <c r="S531" s="233"/>
      <c r="T531" s="158"/>
      <c r="U531" s="158"/>
      <c r="V531" s="152"/>
      <c r="W531" s="150"/>
      <c r="X531" s="150"/>
      <c r="Y531" s="150"/>
      <c r="Z531" s="150"/>
      <c r="AA531" s="150"/>
    </row>
    <row r="532" spans="1:27" ht="64.5" customHeight="1">
      <c r="A532" s="219"/>
      <c r="B532" s="219"/>
      <c r="C532" s="153"/>
      <c r="D532" s="220"/>
      <c r="E532" s="151"/>
      <c r="F532" s="221"/>
      <c r="G532" s="219"/>
      <c r="H532" s="222"/>
      <c r="I532" s="221"/>
      <c r="J532" s="221"/>
      <c r="K532" s="223"/>
      <c r="L532" s="154"/>
      <c r="M532" s="154"/>
      <c r="N532" s="154"/>
      <c r="O532" s="154"/>
      <c r="P532" s="154"/>
      <c r="Q532" s="219"/>
      <c r="R532" s="233"/>
      <c r="S532" s="233"/>
      <c r="T532" s="158"/>
      <c r="U532" s="158"/>
      <c r="V532" s="152"/>
      <c r="W532" s="150"/>
      <c r="X532" s="150"/>
      <c r="Y532" s="150"/>
      <c r="Z532" s="150"/>
      <c r="AA532" s="150"/>
    </row>
    <row r="533" spans="1:27" ht="64.5" customHeight="1">
      <c r="A533" s="219"/>
      <c r="B533" s="219"/>
      <c r="C533" s="153"/>
      <c r="D533" s="220"/>
      <c r="E533" s="151"/>
      <c r="F533" s="221"/>
      <c r="G533" s="219"/>
      <c r="H533" s="222"/>
      <c r="I533" s="221"/>
      <c r="J533" s="221"/>
      <c r="K533" s="223"/>
      <c r="L533" s="154"/>
      <c r="M533" s="154"/>
      <c r="N533" s="154"/>
      <c r="O533" s="154"/>
      <c r="P533" s="154"/>
      <c r="Q533" s="219"/>
      <c r="R533" s="233"/>
      <c r="S533" s="233"/>
      <c r="T533" s="158"/>
      <c r="U533" s="158"/>
      <c r="V533" s="152"/>
      <c r="W533" s="150"/>
      <c r="X533" s="150"/>
      <c r="Y533" s="150"/>
      <c r="Z533" s="150"/>
      <c r="AA533" s="150"/>
    </row>
    <row r="534" spans="1:27" ht="64.5" customHeight="1">
      <c r="A534" s="219"/>
      <c r="B534" s="219"/>
      <c r="C534" s="153"/>
      <c r="D534" s="220"/>
      <c r="E534" s="151"/>
      <c r="F534" s="221"/>
      <c r="G534" s="219"/>
      <c r="H534" s="222"/>
      <c r="I534" s="221"/>
      <c r="J534" s="221"/>
      <c r="K534" s="223"/>
      <c r="L534" s="154"/>
      <c r="M534" s="154"/>
      <c r="N534" s="154"/>
      <c r="O534" s="154"/>
      <c r="P534" s="154"/>
      <c r="Q534" s="219"/>
      <c r="R534" s="233"/>
      <c r="S534" s="233"/>
      <c r="T534" s="158"/>
      <c r="U534" s="158"/>
      <c r="V534" s="152"/>
      <c r="W534" s="150"/>
      <c r="X534" s="150"/>
      <c r="Y534" s="150"/>
      <c r="Z534" s="150"/>
      <c r="AA534" s="150"/>
    </row>
    <row r="535" spans="1:27" ht="64.5" customHeight="1">
      <c r="A535" s="219"/>
      <c r="B535" s="219"/>
      <c r="C535" s="153"/>
      <c r="D535" s="220"/>
      <c r="E535" s="151"/>
      <c r="F535" s="221"/>
      <c r="G535" s="219"/>
      <c r="H535" s="222"/>
      <c r="I535" s="221"/>
      <c r="J535" s="221"/>
      <c r="K535" s="223"/>
      <c r="L535" s="154"/>
      <c r="M535" s="154"/>
      <c r="N535" s="154"/>
      <c r="O535" s="154"/>
      <c r="P535" s="154"/>
      <c r="Q535" s="219"/>
      <c r="R535" s="233"/>
      <c r="S535" s="233"/>
      <c r="T535" s="158"/>
      <c r="U535" s="158"/>
      <c r="V535" s="152"/>
      <c r="W535" s="150"/>
      <c r="X535" s="150"/>
      <c r="Y535" s="150"/>
      <c r="Z535" s="150"/>
      <c r="AA535" s="150"/>
    </row>
    <row r="536" spans="1:27" ht="64.5" customHeight="1">
      <c r="A536" s="219"/>
      <c r="B536" s="219"/>
      <c r="C536" s="153"/>
      <c r="D536" s="220"/>
      <c r="E536" s="151"/>
      <c r="F536" s="221"/>
      <c r="G536" s="219"/>
      <c r="H536" s="222"/>
      <c r="I536" s="221"/>
      <c r="J536" s="221"/>
      <c r="K536" s="223"/>
      <c r="L536" s="154"/>
      <c r="M536" s="154"/>
      <c r="N536" s="154"/>
      <c r="O536" s="154"/>
      <c r="P536" s="154"/>
      <c r="Q536" s="219"/>
      <c r="R536" s="233"/>
      <c r="S536" s="233"/>
      <c r="T536" s="158"/>
      <c r="U536" s="158"/>
      <c r="V536" s="152"/>
      <c r="W536" s="150"/>
      <c r="X536" s="150"/>
      <c r="Y536" s="150"/>
      <c r="Z536" s="150"/>
      <c r="AA536" s="150"/>
    </row>
    <row r="537" spans="1:27" ht="64.5" customHeight="1">
      <c r="A537" s="219"/>
      <c r="B537" s="219"/>
      <c r="C537" s="153"/>
      <c r="D537" s="220"/>
      <c r="E537" s="151"/>
      <c r="F537" s="221"/>
      <c r="G537" s="219"/>
      <c r="H537" s="222"/>
      <c r="I537" s="221"/>
      <c r="J537" s="221"/>
      <c r="K537" s="223"/>
      <c r="L537" s="154"/>
      <c r="M537" s="154"/>
      <c r="N537" s="154"/>
      <c r="O537" s="154"/>
      <c r="P537" s="154"/>
      <c r="Q537" s="219"/>
      <c r="R537" s="233"/>
      <c r="S537" s="233"/>
      <c r="T537" s="158"/>
      <c r="U537" s="158"/>
      <c r="V537" s="152"/>
      <c r="W537" s="150"/>
      <c r="X537" s="150"/>
      <c r="Y537" s="150"/>
      <c r="Z537" s="150"/>
      <c r="AA537" s="150"/>
    </row>
    <row r="538" spans="1:27" ht="64.5" customHeight="1">
      <c r="A538" s="219"/>
      <c r="B538" s="219"/>
      <c r="C538" s="153"/>
      <c r="D538" s="220"/>
      <c r="E538" s="151"/>
      <c r="F538" s="221"/>
      <c r="G538" s="219"/>
      <c r="H538" s="222"/>
      <c r="I538" s="221"/>
      <c r="J538" s="221"/>
      <c r="K538" s="223"/>
      <c r="L538" s="154"/>
      <c r="M538" s="154"/>
      <c r="N538" s="154"/>
      <c r="O538" s="154"/>
      <c r="P538" s="154"/>
      <c r="Q538" s="219"/>
      <c r="R538" s="233"/>
      <c r="S538" s="233"/>
      <c r="T538" s="158"/>
      <c r="U538" s="158"/>
      <c r="V538" s="152"/>
      <c r="W538" s="150"/>
      <c r="X538" s="150"/>
      <c r="Y538" s="150"/>
      <c r="Z538" s="150"/>
      <c r="AA538" s="150"/>
    </row>
    <row r="539" spans="1:27" ht="64.5" customHeight="1">
      <c r="A539" s="219"/>
      <c r="B539" s="219"/>
      <c r="C539" s="153"/>
      <c r="D539" s="220"/>
      <c r="E539" s="151"/>
      <c r="F539" s="221"/>
      <c r="G539" s="219"/>
      <c r="H539" s="222"/>
      <c r="I539" s="221"/>
      <c r="J539" s="221"/>
      <c r="K539" s="223"/>
      <c r="L539" s="154"/>
      <c r="M539" s="154"/>
      <c r="N539" s="154"/>
      <c r="O539" s="154"/>
      <c r="P539" s="154"/>
      <c r="Q539" s="219"/>
      <c r="R539" s="233"/>
      <c r="S539" s="233"/>
      <c r="T539" s="158"/>
      <c r="U539" s="158"/>
      <c r="V539" s="152"/>
      <c r="W539" s="150"/>
      <c r="X539" s="150"/>
      <c r="Y539" s="150"/>
      <c r="Z539" s="150"/>
      <c r="AA539" s="150"/>
    </row>
    <row r="540" spans="1:27" ht="64.5" customHeight="1">
      <c r="A540" s="219"/>
      <c r="B540" s="219"/>
      <c r="C540" s="153"/>
      <c r="D540" s="220"/>
      <c r="E540" s="151"/>
      <c r="F540" s="221"/>
      <c r="G540" s="219"/>
      <c r="H540" s="222"/>
      <c r="I540" s="221"/>
      <c r="J540" s="221"/>
      <c r="K540" s="223"/>
      <c r="L540" s="154"/>
      <c r="M540" s="154"/>
      <c r="N540" s="154"/>
      <c r="O540" s="154"/>
      <c r="P540" s="154"/>
      <c r="Q540" s="219"/>
      <c r="R540" s="233"/>
      <c r="S540" s="233"/>
      <c r="T540" s="158"/>
      <c r="U540" s="158"/>
      <c r="V540" s="152"/>
      <c r="W540" s="150"/>
      <c r="X540" s="150"/>
      <c r="Y540" s="150"/>
      <c r="Z540" s="150"/>
      <c r="AA540" s="150"/>
    </row>
    <row r="541" spans="1:27" ht="64.5" customHeight="1">
      <c r="A541" s="219"/>
      <c r="B541" s="219"/>
      <c r="C541" s="153"/>
      <c r="D541" s="220"/>
      <c r="E541" s="151"/>
      <c r="F541" s="221"/>
      <c r="G541" s="219"/>
      <c r="H541" s="222"/>
      <c r="I541" s="221"/>
      <c r="J541" s="221"/>
      <c r="K541" s="223"/>
      <c r="L541" s="154"/>
      <c r="M541" s="154"/>
      <c r="N541" s="154"/>
      <c r="O541" s="154"/>
      <c r="P541" s="154"/>
      <c r="Q541" s="219"/>
      <c r="R541" s="233"/>
      <c r="S541" s="233"/>
      <c r="T541" s="158"/>
      <c r="U541" s="158"/>
      <c r="V541" s="152"/>
      <c r="W541" s="150"/>
      <c r="X541" s="150"/>
      <c r="Y541" s="150"/>
      <c r="Z541" s="150"/>
      <c r="AA541" s="150"/>
    </row>
    <row r="542" spans="1:27" ht="64.5" customHeight="1">
      <c r="A542" s="219"/>
      <c r="B542" s="219"/>
      <c r="C542" s="153"/>
      <c r="D542" s="220"/>
      <c r="E542" s="151"/>
      <c r="F542" s="221"/>
      <c r="G542" s="219"/>
      <c r="H542" s="222"/>
      <c r="I542" s="221"/>
      <c r="J542" s="221"/>
      <c r="K542" s="223"/>
      <c r="L542" s="154"/>
      <c r="M542" s="154"/>
      <c r="N542" s="154"/>
      <c r="O542" s="154"/>
      <c r="P542" s="154"/>
      <c r="Q542" s="219"/>
      <c r="R542" s="233"/>
      <c r="S542" s="233"/>
      <c r="T542" s="158"/>
      <c r="U542" s="158"/>
      <c r="V542" s="152"/>
      <c r="W542" s="150"/>
      <c r="X542" s="150"/>
      <c r="Y542" s="150"/>
      <c r="Z542" s="150"/>
      <c r="AA542" s="150"/>
    </row>
    <row r="543" spans="1:27" ht="64.5" customHeight="1">
      <c r="A543" s="219"/>
      <c r="B543" s="219"/>
      <c r="C543" s="153"/>
      <c r="D543" s="220"/>
      <c r="E543" s="151"/>
      <c r="F543" s="221"/>
      <c r="G543" s="219"/>
      <c r="H543" s="222"/>
      <c r="I543" s="221"/>
      <c r="J543" s="221"/>
      <c r="K543" s="223"/>
      <c r="L543" s="154"/>
      <c r="M543" s="154"/>
      <c r="N543" s="154"/>
      <c r="O543" s="154"/>
      <c r="P543" s="154"/>
      <c r="Q543" s="219"/>
      <c r="R543" s="233"/>
      <c r="S543" s="233"/>
      <c r="T543" s="158"/>
      <c r="U543" s="158"/>
      <c r="V543" s="152"/>
      <c r="W543" s="150"/>
      <c r="X543" s="150"/>
      <c r="Y543" s="150"/>
      <c r="Z543" s="150"/>
      <c r="AA543" s="150"/>
    </row>
    <row r="544" spans="1:27" ht="64.5" customHeight="1">
      <c r="A544" s="219"/>
      <c r="B544" s="219"/>
      <c r="C544" s="153"/>
      <c r="D544" s="220"/>
      <c r="E544" s="151"/>
      <c r="F544" s="221"/>
      <c r="G544" s="219"/>
      <c r="H544" s="222"/>
      <c r="I544" s="221"/>
      <c r="J544" s="221"/>
      <c r="K544" s="223"/>
      <c r="L544" s="154"/>
      <c r="M544" s="154"/>
      <c r="N544" s="154"/>
      <c r="O544" s="154"/>
      <c r="P544" s="154"/>
      <c r="Q544" s="219"/>
      <c r="R544" s="233"/>
      <c r="S544" s="233"/>
      <c r="T544" s="158"/>
      <c r="U544" s="158"/>
      <c r="V544" s="152"/>
      <c r="W544" s="150"/>
      <c r="X544" s="150"/>
      <c r="Y544" s="150"/>
      <c r="Z544" s="150"/>
      <c r="AA544" s="150"/>
    </row>
    <row r="545" spans="1:27" ht="64.5" customHeight="1">
      <c r="A545" s="219"/>
      <c r="B545" s="219"/>
      <c r="C545" s="153"/>
      <c r="D545" s="220"/>
      <c r="E545" s="151"/>
      <c r="F545" s="221"/>
      <c r="G545" s="219"/>
      <c r="H545" s="222"/>
      <c r="I545" s="221"/>
      <c r="J545" s="221"/>
      <c r="K545" s="223"/>
      <c r="L545" s="154"/>
      <c r="M545" s="154"/>
      <c r="N545" s="154"/>
      <c r="O545" s="154"/>
      <c r="P545" s="154"/>
      <c r="Q545" s="219"/>
      <c r="R545" s="233"/>
      <c r="S545" s="233"/>
      <c r="T545" s="158"/>
      <c r="U545" s="158"/>
      <c r="V545" s="152"/>
      <c r="W545" s="150"/>
      <c r="X545" s="150"/>
      <c r="Y545" s="150"/>
      <c r="Z545" s="150"/>
      <c r="AA545" s="150"/>
    </row>
    <row r="546" spans="1:27" ht="64.5" customHeight="1">
      <c r="A546" s="219"/>
      <c r="B546" s="219"/>
      <c r="C546" s="153"/>
      <c r="D546" s="220"/>
      <c r="E546" s="151"/>
      <c r="F546" s="221"/>
      <c r="G546" s="219"/>
      <c r="H546" s="222"/>
      <c r="I546" s="221"/>
      <c r="J546" s="221"/>
      <c r="K546" s="223"/>
      <c r="L546" s="154"/>
      <c r="M546" s="154"/>
      <c r="N546" s="154"/>
      <c r="O546" s="154"/>
      <c r="P546" s="154"/>
      <c r="Q546" s="219"/>
      <c r="R546" s="233"/>
      <c r="S546" s="233"/>
      <c r="T546" s="158"/>
      <c r="U546" s="158"/>
      <c r="V546" s="152"/>
      <c r="W546" s="150"/>
      <c r="X546" s="150"/>
      <c r="Y546" s="150"/>
      <c r="Z546" s="150"/>
      <c r="AA546" s="150"/>
    </row>
    <row r="547" spans="1:27" ht="64.5" customHeight="1">
      <c r="A547" s="219"/>
      <c r="B547" s="219"/>
      <c r="C547" s="153"/>
      <c r="D547" s="220"/>
      <c r="E547" s="151"/>
      <c r="F547" s="221"/>
      <c r="G547" s="219"/>
      <c r="H547" s="222"/>
      <c r="I547" s="221"/>
      <c r="J547" s="221"/>
      <c r="K547" s="223"/>
      <c r="L547" s="154"/>
      <c r="M547" s="154"/>
      <c r="N547" s="154"/>
      <c r="O547" s="154"/>
      <c r="P547" s="154"/>
      <c r="Q547" s="219"/>
      <c r="R547" s="233"/>
      <c r="S547" s="233"/>
      <c r="T547" s="158"/>
      <c r="U547" s="158"/>
      <c r="V547" s="152"/>
      <c r="W547" s="150"/>
      <c r="X547" s="150"/>
      <c r="Y547" s="150"/>
      <c r="Z547" s="150"/>
      <c r="AA547" s="150"/>
    </row>
    <row r="548" spans="1:27" ht="64.5" customHeight="1">
      <c r="A548" s="219"/>
      <c r="B548" s="219"/>
      <c r="C548" s="153"/>
      <c r="D548" s="220"/>
      <c r="E548" s="151"/>
      <c r="F548" s="221"/>
      <c r="G548" s="219"/>
      <c r="H548" s="222"/>
      <c r="I548" s="221"/>
      <c r="J548" s="221"/>
      <c r="K548" s="223"/>
      <c r="L548" s="154"/>
      <c r="M548" s="154"/>
      <c r="N548" s="154"/>
      <c r="O548" s="154"/>
      <c r="P548" s="154"/>
      <c r="Q548" s="219"/>
      <c r="R548" s="233"/>
      <c r="S548" s="233"/>
      <c r="T548" s="158"/>
      <c r="U548" s="158"/>
      <c r="V548" s="152"/>
      <c r="W548" s="150"/>
      <c r="X548" s="150"/>
      <c r="Y548" s="150"/>
      <c r="Z548" s="150"/>
      <c r="AA548" s="150"/>
    </row>
    <row r="549" spans="1:27" ht="64.5" customHeight="1">
      <c r="A549" s="219"/>
      <c r="B549" s="219"/>
      <c r="C549" s="153"/>
      <c r="D549" s="220"/>
      <c r="E549" s="151"/>
      <c r="F549" s="221"/>
      <c r="G549" s="219"/>
      <c r="H549" s="222"/>
      <c r="I549" s="221"/>
      <c r="J549" s="221"/>
      <c r="K549" s="223"/>
      <c r="L549" s="154"/>
      <c r="M549" s="154"/>
      <c r="N549" s="154"/>
      <c r="O549" s="154"/>
      <c r="P549" s="154"/>
      <c r="Q549" s="219"/>
      <c r="R549" s="233"/>
      <c r="S549" s="233"/>
      <c r="T549" s="158"/>
      <c r="U549" s="158"/>
      <c r="V549" s="152"/>
      <c r="W549" s="150"/>
      <c r="X549" s="150"/>
      <c r="Y549" s="150"/>
      <c r="Z549" s="150"/>
      <c r="AA549" s="150"/>
    </row>
    <row r="550" spans="1:27" ht="64.5" customHeight="1">
      <c r="A550" s="219"/>
      <c r="B550" s="219"/>
      <c r="C550" s="153"/>
      <c r="D550" s="220"/>
      <c r="E550" s="151"/>
      <c r="F550" s="221"/>
      <c r="G550" s="219"/>
      <c r="H550" s="222"/>
      <c r="I550" s="221"/>
      <c r="J550" s="221"/>
      <c r="K550" s="223"/>
      <c r="L550" s="154"/>
      <c r="M550" s="154"/>
      <c r="N550" s="154"/>
      <c r="O550" s="154"/>
      <c r="P550" s="154"/>
      <c r="Q550" s="219"/>
      <c r="R550" s="233"/>
      <c r="S550" s="233"/>
      <c r="T550" s="158"/>
      <c r="U550" s="158"/>
      <c r="V550" s="152"/>
      <c r="W550" s="150"/>
      <c r="X550" s="150"/>
      <c r="Y550" s="150"/>
      <c r="Z550" s="150"/>
      <c r="AA550" s="150"/>
    </row>
    <row r="551" spans="1:27" ht="64.5" customHeight="1">
      <c r="A551" s="219"/>
      <c r="B551" s="219"/>
      <c r="C551" s="153"/>
      <c r="D551" s="220"/>
      <c r="E551" s="151"/>
      <c r="F551" s="221"/>
      <c r="G551" s="219"/>
      <c r="H551" s="222"/>
      <c r="I551" s="221"/>
      <c r="J551" s="221"/>
      <c r="K551" s="223"/>
      <c r="L551" s="154"/>
      <c r="M551" s="154"/>
      <c r="N551" s="154"/>
      <c r="O551" s="154"/>
      <c r="P551" s="154"/>
      <c r="Q551" s="219"/>
      <c r="R551" s="233"/>
      <c r="S551" s="233"/>
      <c r="T551" s="158"/>
      <c r="U551" s="158"/>
      <c r="V551" s="152"/>
      <c r="W551" s="150"/>
      <c r="X551" s="150"/>
      <c r="Y551" s="150"/>
      <c r="Z551" s="150"/>
      <c r="AA551" s="150"/>
    </row>
    <row r="552" spans="1:27" ht="64.5" customHeight="1">
      <c r="A552" s="219"/>
      <c r="B552" s="219"/>
      <c r="C552" s="153"/>
      <c r="D552" s="220"/>
      <c r="E552" s="151"/>
      <c r="F552" s="221"/>
      <c r="G552" s="219"/>
      <c r="H552" s="222"/>
      <c r="I552" s="221"/>
      <c r="J552" s="221"/>
      <c r="K552" s="223"/>
      <c r="L552" s="154"/>
      <c r="M552" s="154"/>
      <c r="N552" s="154"/>
      <c r="O552" s="154"/>
      <c r="P552" s="154"/>
      <c r="Q552" s="219"/>
      <c r="R552" s="233"/>
      <c r="S552" s="233"/>
      <c r="T552" s="158"/>
      <c r="U552" s="158"/>
      <c r="V552" s="152"/>
      <c r="W552" s="150"/>
      <c r="X552" s="150"/>
      <c r="Y552" s="150"/>
      <c r="Z552" s="150"/>
      <c r="AA552" s="150"/>
    </row>
    <row r="553" spans="1:27" ht="64.5" customHeight="1">
      <c r="A553" s="219"/>
      <c r="B553" s="219"/>
      <c r="C553" s="153"/>
      <c r="D553" s="220"/>
      <c r="E553" s="151"/>
      <c r="F553" s="221"/>
      <c r="G553" s="219"/>
      <c r="H553" s="222"/>
      <c r="I553" s="221"/>
      <c r="J553" s="221"/>
      <c r="K553" s="223"/>
      <c r="L553" s="154"/>
      <c r="M553" s="154"/>
      <c r="N553" s="154"/>
      <c r="O553" s="154"/>
      <c r="P553" s="154"/>
      <c r="Q553" s="219"/>
      <c r="R553" s="233"/>
      <c r="S553" s="233"/>
      <c r="T553" s="158"/>
      <c r="U553" s="158"/>
      <c r="V553" s="152"/>
      <c r="W553" s="150"/>
      <c r="X553" s="150"/>
      <c r="Y553" s="150"/>
      <c r="Z553" s="150"/>
      <c r="AA553" s="150"/>
    </row>
    <row r="554" spans="1:27" ht="64.5" customHeight="1">
      <c r="A554" s="219"/>
      <c r="B554" s="219"/>
      <c r="C554" s="153"/>
      <c r="D554" s="220"/>
      <c r="E554" s="151"/>
      <c r="F554" s="221"/>
      <c r="G554" s="219"/>
      <c r="H554" s="222"/>
      <c r="I554" s="221"/>
      <c r="J554" s="221"/>
      <c r="K554" s="223"/>
      <c r="L554" s="154"/>
      <c r="M554" s="154"/>
      <c r="N554" s="154"/>
      <c r="O554" s="154"/>
      <c r="P554" s="154"/>
      <c r="Q554" s="219"/>
      <c r="R554" s="233"/>
      <c r="S554" s="233"/>
      <c r="T554" s="158"/>
      <c r="U554" s="158"/>
      <c r="V554" s="152"/>
      <c r="W554" s="150"/>
      <c r="X554" s="150"/>
      <c r="Y554" s="150"/>
      <c r="Z554" s="150"/>
      <c r="AA554" s="150"/>
    </row>
    <row r="555" spans="1:27" ht="64.5" customHeight="1">
      <c r="A555" s="219"/>
      <c r="B555" s="219"/>
      <c r="C555" s="153"/>
      <c r="D555" s="220"/>
      <c r="E555" s="151"/>
      <c r="F555" s="221"/>
      <c r="G555" s="219"/>
      <c r="H555" s="222"/>
      <c r="I555" s="221"/>
      <c r="J555" s="221"/>
      <c r="K555" s="223"/>
      <c r="L555" s="154"/>
      <c r="M555" s="154"/>
      <c r="N555" s="154"/>
      <c r="O555" s="154"/>
      <c r="P555" s="154"/>
      <c r="Q555" s="219"/>
      <c r="R555" s="233"/>
      <c r="S555" s="233"/>
      <c r="T555" s="158"/>
      <c r="U555" s="158"/>
      <c r="V555" s="152"/>
      <c r="W555" s="150"/>
      <c r="X555" s="150"/>
      <c r="Y555" s="150"/>
      <c r="Z555" s="150"/>
      <c r="AA555" s="150"/>
    </row>
    <row r="556" spans="1:27" ht="64.5" customHeight="1">
      <c r="A556" s="219"/>
      <c r="B556" s="219"/>
      <c r="C556" s="153"/>
      <c r="D556" s="220"/>
      <c r="E556" s="151"/>
      <c r="F556" s="221"/>
      <c r="G556" s="219"/>
      <c r="H556" s="222"/>
      <c r="I556" s="221"/>
      <c r="J556" s="221"/>
      <c r="K556" s="221"/>
      <c r="L556" s="154"/>
      <c r="M556" s="154"/>
      <c r="N556" s="154"/>
      <c r="O556" s="154"/>
      <c r="P556" s="154"/>
      <c r="Q556" s="219"/>
      <c r="R556" s="233"/>
      <c r="S556" s="233"/>
      <c r="T556" s="158"/>
      <c r="U556" s="158"/>
      <c r="V556" s="152"/>
      <c r="W556" s="150"/>
      <c r="X556" s="150"/>
      <c r="Y556" s="150"/>
      <c r="Z556" s="150"/>
      <c r="AA556" s="150"/>
    </row>
    <row r="557" spans="1:27" ht="64.5" customHeight="1">
      <c r="A557" s="219"/>
      <c r="B557" s="219"/>
      <c r="C557" s="153"/>
      <c r="D557" s="220"/>
      <c r="E557" s="151"/>
      <c r="F557" s="221"/>
      <c r="G557" s="219"/>
      <c r="H557" s="222"/>
      <c r="I557" s="221"/>
      <c r="J557" s="221"/>
      <c r="K557" s="221"/>
      <c r="L557" s="154"/>
      <c r="M557" s="154"/>
      <c r="N557" s="154"/>
      <c r="O557" s="154"/>
      <c r="P557" s="154"/>
      <c r="Q557" s="219"/>
      <c r="R557" s="233"/>
      <c r="S557" s="233"/>
      <c r="T557" s="158"/>
      <c r="U557" s="158"/>
      <c r="V557" s="152"/>
      <c r="W557" s="150"/>
      <c r="X557" s="150"/>
      <c r="Y557" s="150"/>
      <c r="Z557" s="150"/>
      <c r="AA557" s="150"/>
    </row>
    <row r="558" spans="1:27" ht="64.5" customHeight="1">
      <c r="A558" s="219"/>
      <c r="B558" s="219"/>
      <c r="C558" s="153"/>
      <c r="D558" s="220"/>
      <c r="E558" s="151"/>
      <c r="F558" s="221"/>
      <c r="G558" s="219"/>
      <c r="H558" s="222"/>
      <c r="I558" s="221"/>
      <c r="J558" s="221"/>
      <c r="K558" s="221"/>
      <c r="L558" s="154"/>
      <c r="M558" s="154"/>
      <c r="N558" s="154"/>
      <c r="O558" s="154"/>
      <c r="P558" s="154"/>
      <c r="Q558" s="219"/>
      <c r="R558" s="233"/>
      <c r="S558" s="233"/>
      <c r="T558" s="158"/>
      <c r="U558" s="158"/>
      <c r="V558" s="152"/>
      <c r="W558" s="150"/>
      <c r="X558" s="150"/>
      <c r="Y558" s="150"/>
      <c r="Z558" s="150"/>
      <c r="AA558" s="150"/>
    </row>
    <row r="559" spans="1:27" ht="64.5" customHeight="1">
      <c r="A559" s="219"/>
      <c r="B559" s="219"/>
      <c r="C559" s="153"/>
      <c r="D559" s="220"/>
      <c r="E559" s="151"/>
      <c r="F559" s="221"/>
      <c r="G559" s="219"/>
      <c r="H559" s="222"/>
      <c r="I559" s="221"/>
      <c r="J559" s="221"/>
      <c r="K559" s="221"/>
      <c r="L559" s="154"/>
      <c r="M559" s="154"/>
      <c r="N559" s="154"/>
      <c r="O559" s="154"/>
      <c r="P559" s="154"/>
      <c r="Q559" s="219"/>
      <c r="R559" s="233"/>
      <c r="S559" s="233"/>
      <c r="T559" s="158"/>
      <c r="U559" s="158"/>
      <c r="V559" s="152"/>
      <c r="W559" s="150"/>
      <c r="X559" s="150"/>
      <c r="Y559" s="150"/>
      <c r="Z559" s="150"/>
      <c r="AA559" s="150"/>
    </row>
    <row r="560" spans="1:27" ht="64.5" customHeight="1">
      <c r="A560" s="219"/>
      <c r="B560" s="219"/>
      <c r="C560" s="153"/>
      <c r="D560" s="220"/>
      <c r="E560" s="151"/>
      <c r="F560" s="221"/>
      <c r="G560" s="219"/>
      <c r="H560" s="222"/>
      <c r="I560" s="221"/>
      <c r="J560" s="221"/>
      <c r="K560" s="221"/>
      <c r="L560" s="154"/>
      <c r="M560" s="154"/>
      <c r="N560" s="154"/>
      <c r="O560" s="154"/>
      <c r="P560" s="154"/>
      <c r="Q560" s="219"/>
      <c r="R560" s="233"/>
      <c r="S560" s="233"/>
      <c r="T560" s="158"/>
      <c r="U560" s="158"/>
      <c r="V560" s="152"/>
      <c r="W560" s="150"/>
      <c r="X560" s="150"/>
      <c r="Y560" s="150"/>
      <c r="Z560" s="150"/>
      <c r="AA560" s="150"/>
    </row>
    <row r="561" spans="1:27" ht="64.5" customHeight="1">
      <c r="A561" s="219"/>
      <c r="B561" s="219"/>
      <c r="C561" s="153"/>
      <c r="D561" s="220"/>
      <c r="E561" s="151"/>
      <c r="F561" s="221"/>
      <c r="G561" s="219"/>
      <c r="H561" s="222"/>
      <c r="I561" s="221"/>
      <c r="J561" s="221"/>
      <c r="K561" s="221"/>
      <c r="L561" s="154"/>
      <c r="M561" s="154"/>
      <c r="N561" s="154"/>
      <c r="O561" s="154"/>
      <c r="P561" s="154"/>
      <c r="Q561" s="219"/>
      <c r="R561" s="233"/>
      <c r="S561" s="233"/>
      <c r="T561" s="158"/>
      <c r="U561" s="158"/>
      <c r="V561" s="152"/>
      <c r="W561" s="150"/>
      <c r="X561" s="150"/>
      <c r="Y561" s="150"/>
      <c r="Z561" s="150"/>
      <c r="AA561" s="150"/>
    </row>
    <row r="562" spans="1:27" ht="64.5" customHeight="1">
      <c r="A562" s="219"/>
      <c r="B562" s="219"/>
      <c r="C562" s="153"/>
      <c r="D562" s="220"/>
      <c r="E562" s="151"/>
      <c r="F562" s="221"/>
      <c r="G562" s="219"/>
      <c r="H562" s="222"/>
      <c r="I562" s="221"/>
      <c r="J562" s="221"/>
      <c r="K562" s="221"/>
      <c r="L562" s="154"/>
      <c r="M562" s="154"/>
      <c r="N562" s="154"/>
      <c r="O562" s="154"/>
      <c r="P562" s="154"/>
      <c r="Q562" s="219"/>
      <c r="R562" s="233"/>
      <c r="S562" s="233"/>
      <c r="T562" s="158"/>
      <c r="U562" s="158"/>
      <c r="V562" s="152"/>
      <c r="W562" s="150"/>
      <c r="X562" s="150"/>
      <c r="Y562" s="150"/>
      <c r="Z562" s="150"/>
      <c r="AA562" s="150"/>
    </row>
    <row r="563" spans="1:27" ht="64.5" customHeight="1">
      <c r="A563" s="219"/>
      <c r="B563" s="219"/>
      <c r="C563" s="153"/>
      <c r="D563" s="220"/>
      <c r="E563" s="151"/>
      <c r="F563" s="221"/>
      <c r="G563" s="219"/>
      <c r="H563" s="222"/>
      <c r="I563" s="221"/>
      <c r="J563" s="221"/>
      <c r="K563" s="221"/>
      <c r="L563" s="154"/>
      <c r="M563" s="154"/>
      <c r="N563" s="154"/>
      <c r="O563" s="154"/>
      <c r="P563" s="154"/>
      <c r="Q563" s="219"/>
      <c r="R563" s="233"/>
      <c r="S563" s="233"/>
      <c r="T563" s="158"/>
      <c r="U563" s="158"/>
      <c r="V563" s="152"/>
      <c r="W563" s="150"/>
      <c r="X563" s="150"/>
      <c r="Y563" s="150"/>
      <c r="Z563" s="150"/>
      <c r="AA563" s="150"/>
    </row>
    <row r="564" spans="1:27" ht="64.5" customHeight="1">
      <c r="A564" s="219"/>
      <c r="B564" s="219"/>
      <c r="C564" s="153"/>
      <c r="D564" s="220"/>
      <c r="E564" s="151"/>
      <c r="F564" s="221"/>
      <c r="G564" s="219"/>
      <c r="H564" s="222"/>
      <c r="I564" s="221"/>
      <c r="J564" s="221"/>
      <c r="K564" s="221"/>
      <c r="L564" s="154"/>
      <c r="M564" s="154"/>
      <c r="N564" s="154"/>
      <c r="O564" s="154"/>
      <c r="P564" s="154"/>
      <c r="Q564" s="219"/>
      <c r="R564" s="233"/>
      <c r="S564" s="233"/>
      <c r="T564" s="158"/>
      <c r="U564" s="158"/>
      <c r="V564" s="152"/>
      <c r="W564" s="150"/>
      <c r="X564" s="150"/>
      <c r="Y564" s="150"/>
      <c r="Z564" s="150"/>
      <c r="AA564" s="150"/>
    </row>
    <row r="565" spans="1:27" ht="64.5" customHeight="1">
      <c r="A565" s="219"/>
      <c r="B565" s="219"/>
      <c r="C565" s="153"/>
      <c r="D565" s="220"/>
      <c r="E565" s="151"/>
      <c r="F565" s="221"/>
      <c r="G565" s="219"/>
      <c r="H565" s="222"/>
      <c r="I565" s="221"/>
      <c r="J565" s="221"/>
      <c r="K565" s="221"/>
      <c r="L565" s="154"/>
      <c r="M565" s="154"/>
      <c r="N565" s="154"/>
      <c r="O565" s="154"/>
      <c r="P565" s="154"/>
      <c r="Q565" s="219"/>
      <c r="R565" s="233"/>
      <c r="S565" s="233"/>
      <c r="T565" s="158"/>
      <c r="U565" s="158"/>
      <c r="V565" s="152"/>
      <c r="W565" s="150"/>
      <c r="X565" s="150"/>
      <c r="Y565" s="150"/>
      <c r="Z565" s="150"/>
      <c r="AA565" s="150"/>
    </row>
    <row r="566" spans="1:27" ht="64.5" customHeight="1">
      <c r="A566" s="219"/>
      <c r="B566" s="219"/>
      <c r="C566" s="153"/>
      <c r="D566" s="220"/>
      <c r="E566" s="151"/>
      <c r="F566" s="221"/>
      <c r="G566" s="219"/>
      <c r="H566" s="222"/>
      <c r="I566" s="221"/>
      <c r="J566" s="221"/>
      <c r="K566" s="221"/>
      <c r="L566" s="154"/>
      <c r="M566" s="154"/>
      <c r="N566" s="154"/>
      <c r="O566" s="154"/>
      <c r="P566" s="154"/>
      <c r="Q566" s="219"/>
      <c r="R566" s="233"/>
      <c r="S566" s="233"/>
      <c r="T566" s="158"/>
      <c r="U566" s="158"/>
      <c r="V566" s="152"/>
      <c r="W566" s="150"/>
      <c r="X566" s="150"/>
      <c r="Y566" s="150"/>
      <c r="Z566" s="150"/>
      <c r="AA566" s="150"/>
    </row>
    <row r="567" spans="1:27" ht="64.5" customHeight="1">
      <c r="A567" s="219"/>
      <c r="B567" s="219"/>
      <c r="C567" s="153"/>
      <c r="D567" s="220"/>
      <c r="E567" s="151"/>
      <c r="F567" s="221"/>
      <c r="G567" s="219"/>
      <c r="H567" s="222"/>
      <c r="I567" s="221"/>
      <c r="J567" s="221"/>
      <c r="K567" s="221"/>
      <c r="L567" s="154"/>
      <c r="M567" s="154"/>
      <c r="N567" s="154"/>
      <c r="O567" s="154"/>
      <c r="P567" s="154"/>
      <c r="Q567" s="219"/>
      <c r="R567" s="233"/>
      <c r="S567" s="233"/>
      <c r="T567" s="158"/>
      <c r="U567" s="158"/>
      <c r="V567" s="152"/>
      <c r="W567" s="150"/>
      <c r="X567" s="150"/>
      <c r="Y567" s="150"/>
      <c r="Z567" s="150"/>
      <c r="AA567" s="150"/>
    </row>
    <row r="568" spans="1:27" ht="64.5" customHeight="1">
      <c r="A568" s="219"/>
      <c r="B568" s="219"/>
      <c r="C568" s="153"/>
      <c r="D568" s="220"/>
      <c r="E568" s="151"/>
      <c r="F568" s="221"/>
      <c r="G568" s="219"/>
      <c r="H568" s="222"/>
      <c r="I568" s="221"/>
      <c r="J568" s="221"/>
      <c r="K568" s="221"/>
      <c r="L568" s="154"/>
      <c r="M568" s="154"/>
      <c r="N568" s="154"/>
      <c r="O568" s="154"/>
      <c r="P568" s="154"/>
      <c r="Q568" s="219"/>
      <c r="R568" s="233"/>
      <c r="S568" s="233"/>
      <c r="T568" s="158"/>
      <c r="U568" s="158"/>
      <c r="V568" s="152"/>
      <c r="W568" s="150"/>
      <c r="X568" s="150"/>
      <c r="Y568" s="150"/>
      <c r="Z568" s="150"/>
      <c r="AA568" s="150"/>
    </row>
    <row r="569" spans="1:27" ht="64.5" customHeight="1">
      <c r="A569" s="219"/>
      <c r="B569" s="219"/>
      <c r="C569" s="153"/>
      <c r="D569" s="220"/>
      <c r="E569" s="151"/>
      <c r="F569" s="221"/>
      <c r="G569" s="219"/>
      <c r="H569" s="222"/>
      <c r="I569" s="221"/>
      <c r="J569" s="221"/>
      <c r="K569" s="221"/>
      <c r="L569" s="154"/>
      <c r="M569" s="154"/>
      <c r="N569" s="154"/>
      <c r="O569" s="154"/>
      <c r="P569" s="154"/>
      <c r="Q569" s="219"/>
      <c r="R569" s="233"/>
      <c r="S569" s="233"/>
      <c r="T569" s="158"/>
      <c r="U569" s="158"/>
      <c r="V569" s="152"/>
      <c r="W569" s="150"/>
      <c r="X569" s="150"/>
      <c r="Y569" s="150"/>
      <c r="Z569" s="150"/>
      <c r="AA569" s="150"/>
    </row>
    <row r="570" spans="1:27" ht="64.5" customHeight="1">
      <c r="A570" s="219"/>
      <c r="B570" s="219"/>
      <c r="C570" s="153"/>
      <c r="D570" s="220"/>
      <c r="E570" s="151"/>
      <c r="F570" s="221"/>
      <c r="G570" s="219"/>
      <c r="H570" s="222"/>
      <c r="I570" s="221"/>
      <c r="J570" s="221"/>
      <c r="K570" s="221"/>
      <c r="L570" s="154"/>
      <c r="M570" s="154"/>
      <c r="N570" s="154"/>
      <c r="O570" s="154"/>
      <c r="P570" s="154"/>
      <c r="Q570" s="219"/>
      <c r="R570" s="233"/>
      <c r="S570" s="233"/>
      <c r="T570" s="158"/>
      <c r="U570" s="158"/>
      <c r="V570" s="152"/>
      <c r="W570" s="150"/>
      <c r="X570" s="150"/>
      <c r="Y570" s="150"/>
      <c r="Z570" s="150"/>
      <c r="AA570" s="150"/>
    </row>
    <row r="571" spans="1:27" ht="64.5" customHeight="1">
      <c r="A571" s="219"/>
      <c r="B571" s="219"/>
      <c r="C571" s="153"/>
      <c r="D571" s="220"/>
      <c r="E571" s="151"/>
      <c r="F571" s="221"/>
      <c r="G571" s="219"/>
      <c r="H571" s="222"/>
      <c r="I571" s="221"/>
      <c r="J571" s="221"/>
      <c r="K571" s="221"/>
      <c r="L571" s="154"/>
      <c r="M571" s="154"/>
      <c r="N571" s="154"/>
      <c r="O571" s="154"/>
      <c r="P571" s="154"/>
      <c r="Q571" s="219"/>
      <c r="R571" s="233"/>
      <c r="S571" s="233"/>
      <c r="T571" s="158"/>
      <c r="U571" s="158"/>
      <c r="V571" s="152"/>
      <c r="W571" s="150"/>
      <c r="X571" s="150"/>
      <c r="Y571" s="150"/>
      <c r="Z571" s="150"/>
      <c r="AA571" s="150"/>
    </row>
    <row r="572" spans="1:27" ht="64.5" customHeight="1">
      <c r="A572" s="219"/>
      <c r="B572" s="219"/>
      <c r="C572" s="153"/>
      <c r="D572" s="220"/>
      <c r="E572" s="151"/>
      <c r="F572" s="221"/>
      <c r="G572" s="219"/>
      <c r="H572" s="222"/>
      <c r="I572" s="221"/>
      <c r="J572" s="221"/>
      <c r="K572" s="221"/>
      <c r="L572" s="154"/>
      <c r="M572" s="154"/>
      <c r="N572" s="154"/>
      <c r="O572" s="154"/>
      <c r="P572" s="154"/>
      <c r="Q572" s="219"/>
      <c r="R572" s="233"/>
      <c r="S572" s="233"/>
      <c r="T572" s="158"/>
      <c r="U572" s="158"/>
      <c r="V572" s="152"/>
      <c r="W572" s="150"/>
      <c r="X572" s="150"/>
      <c r="Y572" s="150"/>
      <c r="Z572" s="150"/>
      <c r="AA572" s="150"/>
    </row>
    <row r="573" spans="1:27" ht="64.5" customHeight="1">
      <c r="A573" s="219"/>
      <c r="B573" s="219"/>
      <c r="C573" s="153"/>
      <c r="D573" s="220"/>
      <c r="E573" s="151"/>
      <c r="F573" s="221"/>
      <c r="G573" s="219"/>
      <c r="H573" s="222"/>
      <c r="I573" s="221"/>
      <c r="J573" s="221"/>
      <c r="K573" s="221"/>
      <c r="L573" s="154"/>
      <c r="M573" s="154"/>
      <c r="N573" s="154"/>
      <c r="O573" s="154"/>
      <c r="P573" s="154"/>
      <c r="Q573" s="219"/>
      <c r="R573" s="233"/>
      <c r="S573" s="233"/>
      <c r="T573" s="158"/>
      <c r="U573" s="158"/>
      <c r="V573" s="152"/>
      <c r="W573" s="150"/>
      <c r="X573" s="150"/>
      <c r="Y573" s="150"/>
      <c r="Z573" s="150"/>
      <c r="AA573" s="150"/>
    </row>
    <row r="574" spans="1:27" ht="64.5" customHeight="1">
      <c r="A574" s="219"/>
      <c r="B574" s="219"/>
      <c r="C574" s="153"/>
      <c r="D574" s="220"/>
      <c r="E574" s="151"/>
      <c r="F574" s="221"/>
      <c r="G574" s="219"/>
      <c r="H574" s="222"/>
      <c r="I574" s="221"/>
      <c r="J574" s="221"/>
      <c r="K574" s="221"/>
      <c r="L574" s="154"/>
      <c r="M574" s="154"/>
      <c r="N574" s="154"/>
      <c r="O574" s="154"/>
      <c r="P574" s="154"/>
      <c r="Q574" s="219"/>
      <c r="R574" s="233"/>
      <c r="S574" s="233"/>
      <c r="T574" s="158"/>
      <c r="U574" s="158"/>
      <c r="V574" s="152"/>
      <c r="W574" s="150"/>
      <c r="X574" s="150"/>
      <c r="Y574" s="150"/>
      <c r="Z574" s="150"/>
      <c r="AA574" s="150"/>
    </row>
    <row r="575" spans="1:27" ht="64.5" customHeight="1">
      <c r="A575" s="219"/>
      <c r="B575" s="219"/>
      <c r="C575" s="153"/>
      <c r="D575" s="220"/>
      <c r="E575" s="151"/>
      <c r="F575" s="221"/>
      <c r="G575" s="219"/>
      <c r="H575" s="222"/>
      <c r="I575" s="221"/>
      <c r="J575" s="221"/>
      <c r="K575" s="221"/>
      <c r="L575" s="154"/>
      <c r="M575" s="154"/>
      <c r="N575" s="154"/>
      <c r="O575" s="154"/>
      <c r="P575" s="154"/>
      <c r="Q575" s="219"/>
      <c r="R575" s="233"/>
      <c r="S575" s="233"/>
      <c r="T575" s="158"/>
      <c r="U575" s="158"/>
      <c r="V575" s="152"/>
      <c r="W575" s="150"/>
      <c r="X575" s="150"/>
      <c r="Y575" s="150"/>
      <c r="Z575" s="150"/>
      <c r="AA575" s="150"/>
    </row>
    <row r="576" spans="1:27" ht="64.5" customHeight="1">
      <c r="A576" s="219"/>
      <c r="B576" s="219"/>
      <c r="C576" s="153"/>
      <c r="D576" s="220"/>
      <c r="E576" s="151"/>
      <c r="F576" s="221"/>
      <c r="G576" s="219"/>
      <c r="H576" s="222"/>
      <c r="I576" s="221"/>
      <c r="J576" s="221"/>
      <c r="K576" s="221"/>
      <c r="L576" s="154"/>
      <c r="M576" s="154"/>
      <c r="N576" s="154"/>
      <c r="O576" s="154"/>
      <c r="P576" s="154"/>
      <c r="Q576" s="219"/>
      <c r="R576" s="233"/>
      <c r="S576" s="233"/>
      <c r="T576" s="158"/>
      <c r="U576" s="158"/>
      <c r="V576" s="152"/>
      <c r="W576" s="150"/>
      <c r="X576" s="150"/>
      <c r="Y576" s="150"/>
      <c r="Z576" s="150"/>
      <c r="AA576" s="150"/>
    </row>
    <row r="577" spans="1:27" ht="64.5" customHeight="1">
      <c r="A577" s="219"/>
      <c r="B577" s="219"/>
      <c r="C577" s="153"/>
      <c r="D577" s="220"/>
      <c r="E577" s="151"/>
      <c r="F577" s="221"/>
      <c r="G577" s="219"/>
      <c r="H577" s="222"/>
      <c r="I577" s="221"/>
      <c r="J577" s="221"/>
      <c r="K577" s="221"/>
      <c r="L577" s="154"/>
      <c r="M577" s="154"/>
      <c r="N577" s="154"/>
      <c r="O577" s="154"/>
      <c r="P577" s="154"/>
      <c r="Q577" s="219"/>
      <c r="R577" s="233"/>
      <c r="S577" s="233"/>
      <c r="T577" s="158"/>
      <c r="U577" s="158"/>
      <c r="V577" s="152"/>
      <c r="W577" s="150"/>
      <c r="X577" s="150"/>
      <c r="Y577" s="150"/>
      <c r="Z577" s="150"/>
      <c r="AA577" s="150"/>
    </row>
    <row r="578" spans="1:27" ht="64.5" customHeight="1">
      <c r="A578" s="219"/>
      <c r="B578" s="219"/>
      <c r="C578" s="153"/>
      <c r="D578" s="220"/>
      <c r="E578" s="151"/>
      <c r="F578" s="221"/>
      <c r="G578" s="219"/>
      <c r="H578" s="222"/>
      <c r="I578" s="221"/>
      <c r="J578" s="221"/>
      <c r="K578" s="221"/>
      <c r="L578" s="154"/>
      <c r="M578" s="154"/>
      <c r="N578" s="154"/>
      <c r="O578" s="154"/>
      <c r="P578" s="154"/>
      <c r="Q578" s="219"/>
      <c r="R578" s="233"/>
      <c r="S578" s="233"/>
      <c r="T578" s="158"/>
      <c r="U578" s="158"/>
      <c r="V578" s="152"/>
      <c r="W578" s="150"/>
      <c r="X578" s="150"/>
      <c r="Y578" s="150"/>
      <c r="Z578" s="150"/>
      <c r="AA578" s="150"/>
    </row>
    <row r="579" spans="1:27" ht="64.5" customHeight="1">
      <c r="A579" s="219"/>
      <c r="B579" s="219"/>
      <c r="C579" s="153"/>
      <c r="D579" s="220"/>
      <c r="E579" s="151"/>
      <c r="F579" s="221"/>
      <c r="G579" s="219"/>
      <c r="H579" s="222"/>
      <c r="I579" s="221"/>
      <c r="J579" s="221"/>
      <c r="K579" s="221"/>
      <c r="L579" s="154"/>
      <c r="M579" s="154"/>
      <c r="N579" s="154"/>
      <c r="O579" s="154"/>
      <c r="P579" s="154"/>
      <c r="Q579" s="219"/>
      <c r="R579" s="233"/>
      <c r="S579" s="233"/>
      <c r="T579" s="158"/>
      <c r="U579" s="158"/>
      <c r="V579" s="152"/>
      <c r="W579" s="150"/>
      <c r="X579" s="150"/>
      <c r="Y579" s="150"/>
      <c r="Z579" s="150"/>
      <c r="AA579" s="150"/>
    </row>
    <row r="580" spans="1:27" ht="64.5" customHeight="1">
      <c r="A580" s="219"/>
      <c r="B580" s="219"/>
      <c r="C580" s="153"/>
      <c r="D580" s="220"/>
      <c r="E580" s="151"/>
      <c r="F580" s="221"/>
      <c r="G580" s="219"/>
      <c r="H580" s="222"/>
      <c r="I580" s="221"/>
      <c r="J580" s="221"/>
      <c r="K580" s="221"/>
      <c r="L580" s="154"/>
      <c r="M580" s="154"/>
      <c r="N580" s="154"/>
      <c r="O580" s="154"/>
      <c r="P580" s="154"/>
      <c r="Q580" s="219"/>
      <c r="R580" s="233"/>
      <c r="S580" s="233"/>
      <c r="T580" s="158"/>
      <c r="U580" s="158"/>
      <c r="V580" s="152"/>
      <c r="W580" s="150"/>
      <c r="X580" s="150"/>
      <c r="Y580" s="150"/>
      <c r="Z580" s="150"/>
      <c r="AA580" s="150"/>
    </row>
    <row r="581" spans="1:27" ht="64.5" customHeight="1">
      <c r="A581" s="219"/>
      <c r="B581" s="219"/>
      <c r="C581" s="153"/>
      <c r="D581" s="220"/>
      <c r="E581" s="151"/>
      <c r="F581" s="221"/>
      <c r="G581" s="219"/>
      <c r="H581" s="222"/>
      <c r="I581" s="221"/>
      <c r="J581" s="221"/>
      <c r="K581" s="221"/>
      <c r="L581" s="154"/>
      <c r="M581" s="154"/>
      <c r="N581" s="154"/>
      <c r="O581" s="154"/>
      <c r="P581" s="154"/>
      <c r="Q581" s="219"/>
      <c r="R581" s="233"/>
      <c r="S581" s="233"/>
      <c r="T581" s="158"/>
      <c r="U581" s="158"/>
      <c r="V581" s="152"/>
      <c r="W581" s="150"/>
      <c r="X581" s="150"/>
      <c r="Y581" s="150"/>
      <c r="Z581" s="150"/>
      <c r="AA581" s="150"/>
    </row>
    <row r="582" spans="1:27" ht="64.5" customHeight="1">
      <c r="A582" s="219"/>
      <c r="B582" s="219"/>
      <c r="C582" s="153"/>
      <c r="D582" s="220"/>
      <c r="E582" s="151"/>
      <c r="F582" s="221"/>
      <c r="G582" s="219"/>
      <c r="H582" s="222"/>
      <c r="I582" s="221"/>
      <c r="J582" s="221"/>
      <c r="K582" s="221"/>
      <c r="L582" s="154"/>
      <c r="M582" s="154"/>
      <c r="N582" s="154"/>
      <c r="O582" s="154"/>
      <c r="P582" s="154"/>
      <c r="Q582" s="219"/>
      <c r="R582" s="233"/>
      <c r="S582" s="233"/>
      <c r="T582" s="158"/>
      <c r="U582" s="158"/>
      <c r="V582" s="152"/>
      <c r="W582" s="150"/>
      <c r="X582" s="150"/>
      <c r="Y582" s="150"/>
      <c r="Z582" s="150"/>
      <c r="AA582" s="150"/>
    </row>
    <row r="583" spans="1:27" ht="64.5" customHeight="1">
      <c r="A583" s="219"/>
      <c r="B583" s="219"/>
      <c r="C583" s="153"/>
      <c r="D583" s="220"/>
      <c r="E583" s="151"/>
      <c r="F583" s="221"/>
      <c r="G583" s="219"/>
      <c r="H583" s="222"/>
      <c r="I583" s="221"/>
      <c r="J583" s="221"/>
      <c r="K583" s="221"/>
      <c r="L583" s="154"/>
      <c r="M583" s="154"/>
      <c r="N583" s="154"/>
      <c r="O583" s="154"/>
      <c r="P583" s="154"/>
      <c r="Q583" s="219"/>
      <c r="R583" s="233"/>
      <c r="S583" s="233"/>
      <c r="T583" s="158"/>
      <c r="U583" s="158"/>
      <c r="V583" s="152"/>
      <c r="W583" s="150"/>
      <c r="X583" s="150"/>
      <c r="Y583" s="150"/>
      <c r="Z583" s="150"/>
      <c r="AA583" s="150"/>
    </row>
    <row r="584" spans="1:27" ht="64.5" customHeight="1">
      <c r="A584" s="219"/>
      <c r="B584" s="219"/>
      <c r="C584" s="153"/>
      <c r="D584" s="220"/>
      <c r="E584" s="151"/>
      <c r="F584" s="221"/>
      <c r="G584" s="219"/>
      <c r="H584" s="222"/>
      <c r="I584" s="221"/>
      <c r="J584" s="221"/>
      <c r="K584" s="221"/>
      <c r="L584" s="154"/>
      <c r="M584" s="154"/>
      <c r="N584" s="154"/>
      <c r="O584" s="154"/>
      <c r="P584" s="154"/>
      <c r="Q584" s="219"/>
      <c r="R584" s="233"/>
      <c r="S584" s="233"/>
      <c r="T584" s="158"/>
      <c r="U584" s="158"/>
      <c r="V584" s="152"/>
      <c r="W584" s="150"/>
      <c r="X584" s="150"/>
      <c r="Y584" s="150"/>
      <c r="Z584" s="150"/>
      <c r="AA584" s="150"/>
    </row>
    <row r="585" spans="1:27" ht="64.5" customHeight="1">
      <c r="A585" s="219"/>
      <c r="B585" s="219"/>
      <c r="C585" s="153"/>
      <c r="D585" s="220"/>
      <c r="E585" s="151"/>
      <c r="F585" s="221"/>
      <c r="G585" s="219"/>
      <c r="H585" s="222"/>
      <c r="I585" s="221"/>
      <c r="J585" s="221"/>
      <c r="K585" s="221"/>
      <c r="L585" s="154"/>
      <c r="M585" s="154"/>
      <c r="N585" s="154"/>
      <c r="O585" s="154"/>
      <c r="P585" s="154"/>
      <c r="Q585" s="219"/>
      <c r="R585" s="233"/>
      <c r="S585" s="233"/>
      <c r="T585" s="158"/>
      <c r="U585" s="158"/>
      <c r="V585" s="152"/>
      <c r="W585" s="150"/>
      <c r="X585" s="150"/>
      <c r="Y585" s="150"/>
      <c r="Z585" s="150"/>
      <c r="AA585" s="150"/>
    </row>
    <row r="586" spans="1:27" ht="64.5" customHeight="1">
      <c r="A586" s="219"/>
      <c r="B586" s="219"/>
      <c r="C586" s="153"/>
      <c r="D586" s="220"/>
      <c r="E586" s="151"/>
      <c r="F586" s="221"/>
      <c r="G586" s="219"/>
      <c r="H586" s="222"/>
      <c r="I586" s="221"/>
      <c r="J586" s="221"/>
      <c r="K586" s="221"/>
      <c r="L586" s="154"/>
      <c r="M586" s="154"/>
      <c r="N586" s="154"/>
      <c r="O586" s="154"/>
      <c r="P586" s="154"/>
      <c r="Q586" s="219"/>
      <c r="R586" s="233"/>
      <c r="S586" s="233"/>
      <c r="T586" s="158"/>
      <c r="U586" s="158"/>
      <c r="V586" s="152"/>
      <c r="W586" s="150"/>
      <c r="X586" s="150"/>
      <c r="Y586" s="150"/>
      <c r="Z586" s="150"/>
      <c r="AA586" s="150"/>
    </row>
    <row r="587" spans="1:27" ht="64.5" customHeight="1">
      <c r="A587" s="219"/>
      <c r="B587" s="219"/>
      <c r="C587" s="153"/>
      <c r="D587" s="220"/>
      <c r="E587" s="151"/>
      <c r="F587" s="221"/>
      <c r="G587" s="219"/>
      <c r="H587" s="222"/>
      <c r="I587" s="221"/>
      <c r="J587" s="221"/>
      <c r="K587" s="221"/>
      <c r="L587" s="154"/>
      <c r="M587" s="154"/>
      <c r="N587" s="154"/>
      <c r="O587" s="154"/>
      <c r="P587" s="154"/>
      <c r="Q587" s="219"/>
      <c r="R587" s="233"/>
      <c r="S587" s="233"/>
      <c r="T587" s="158"/>
      <c r="U587" s="158"/>
      <c r="V587" s="152"/>
      <c r="W587" s="150"/>
      <c r="X587" s="150"/>
      <c r="Y587" s="150"/>
      <c r="Z587" s="150"/>
      <c r="AA587" s="150"/>
    </row>
    <row r="588" spans="1:27" ht="64.5" customHeight="1">
      <c r="A588" s="219"/>
      <c r="B588" s="219"/>
      <c r="C588" s="153"/>
      <c r="D588" s="220"/>
      <c r="E588" s="151"/>
      <c r="F588" s="221"/>
      <c r="G588" s="219"/>
      <c r="H588" s="222"/>
      <c r="I588" s="221"/>
      <c r="J588" s="221"/>
      <c r="K588" s="221"/>
      <c r="L588" s="154"/>
      <c r="M588" s="154"/>
      <c r="N588" s="154"/>
      <c r="O588" s="154"/>
      <c r="P588" s="154"/>
      <c r="Q588" s="219"/>
      <c r="R588" s="233"/>
      <c r="S588" s="233"/>
      <c r="T588" s="158"/>
      <c r="U588" s="158"/>
      <c r="V588" s="152"/>
      <c r="W588" s="150"/>
      <c r="X588" s="150"/>
      <c r="Y588" s="150"/>
      <c r="Z588" s="150"/>
      <c r="AA588" s="150"/>
    </row>
    <row r="589" spans="1:27" ht="64.5" customHeight="1">
      <c r="A589" s="219"/>
      <c r="B589" s="219"/>
      <c r="C589" s="153"/>
      <c r="D589" s="220"/>
      <c r="E589" s="151"/>
      <c r="F589" s="221"/>
      <c r="G589" s="219"/>
      <c r="H589" s="222"/>
      <c r="I589" s="221"/>
      <c r="J589" s="221"/>
      <c r="K589" s="221"/>
      <c r="L589" s="154"/>
      <c r="M589" s="154"/>
      <c r="N589" s="154"/>
      <c r="O589" s="154"/>
      <c r="P589" s="154"/>
      <c r="Q589" s="219"/>
      <c r="R589" s="233"/>
      <c r="S589" s="233"/>
      <c r="T589" s="158"/>
      <c r="U589" s="158"/>
      <c r="V589" s="152"/>
      <c r="W589" s="150"/>
      <c r="X589" s="150"/>
      <c r="Y589" s="150"/>
      <c r="Z589" s="150"/>
      <c r="AA589" s="150"/>
    </row>
    <row r="590" spans="1:27" ht="64.5" customHeight="1">
      <c r="A590" s="219"/>
      <c r="B590" s="219"/>
      <c r="C590" s="153"/>
      <c r="D590" s="220"/>
      <c r="E590" s="151"/>
      <c r="F590" s="221"/>
      <c r="G590" s="219"/>
      <c r="H590" s="222"/>
      <c r="I590" s="221"/>
      <c r="J590" s="221"/>
      <c r="K590" s="221"/>
      <c r="L590" s="154"/>
      <c r="M590" s="154"/>
      <c r="N590" s="154"/>
      <c r="O590" s="154"/>
      <c r="P590" s="154"/>
      <c r="Q590" s="219"/>
      <c r="R590" s="233"/>
      <c r="S590" s="233"/>
      <c r="T590" s="158"/>
      <c r="U590" s="158"/>
      <c r="V590" s="152"/>
      <c r="W590" s="150"/>
      <c r="X590" s="150"/>
      <c r="Y590" s="150"/>
      <c r="Z590" s="150"/>
      <c r="AA590" s="150"/>
    </row>
    <row r="591" spans="1:27" ht="64.5" customHeight="1">
      <c r="A591" s="219"/>
      <c r="B591" s="219"/>
      <c r="C591" s="153"/>
      <c r="D591" s="220"/>
      <c r="E591" s="151"/>
      <c r="F591" s="221"/>
      <c r="G591" s="219"/>
      <c r="H591" s="222"/>
      <c r="I591" s="221"/>
      <c r="J591" s="221"/>
      <c r="K591" s="221"/>
      <c r="L591" s="154"/>
      <c r="M591" s="154"/>
      <c r="N591" s="154"/>
      <c r="O591" s="154"/>
      <c r="P591" s="154"/>
      <c r="Q591" s="219"/>
      <c r="R591" s="233"/>
      <c r="S591" s="233"/>
      <c r="T591" s="158"/>
      <c r="U591" s="158"/>
      <c r="V591" s="152"/>
      <c r="W591" s="150"/>
      <c r="X591" s="150"/>
      <c r="Y591" s="150"/>
      <c r="Z591" s="150"/>
      <c r="AA591" s="150"/>
    </row>
    <row r="592" spans="1:27" ht="64.5" customHeight="1">
      <c r="A592" s="219"/>
      <c r="B592" s="219"/>
      <c r="C592" s="153"/>
      <c r="D592" s="220"/>
      <c r="E592" s="151"/>
      <c r="F592" s="221"/>
      <c r="G592" s="219"/>
      <c r="H592" s="222"/>
      <c r="I592" s="221"/>
      <c r="J592" s="221"/>
      <c r="K592" s="221"/>
      <c r="L592" s="154"/>
      <c r="M592" s="154"/>
      <c r="N592" s="154"/>
      <c r="O592" s="154"/>
      <c r="P592" s="154"/>
      <c r="Q592" s="219"/>
      <c r="R592" s="233"/>
      <c r="S592" s="233"/>
      <c r="T592" s="158"/>
      <c r="U592" s="158"/>
      <c r="V592" s="152"/>
      <c r="W592" s="150"/>
      <c r="X592" s="150"/>
      <c r="Y592" s="150"/>
      <c r="Z592" s="150"/>
      <c r="AA592" s="150"/>
    </row>
    <row r="593" spans="1:27" ht="64.5" customHeight="1">
      <c r="A593" s="219"/>
      <c r="B593" s="219"/>
      <c r="C593" s="153"/>
      <c r="D593" s="220"/>
      <c r="E593" s="151"/>
      <c r="F593" s="221"/>
      <c r="G593" s="219"/>
      <c r="H593" s="222"/>
      <c r="I593" s="221"/>
      <c r="J593" s="221"/>
      <c r="K593" s="221"/>
      <c r="L593" s="154"/>
      <c r="M593" s="154"/>
      <c r="N593" s="154"/>
      <c r="O593" s="154"/>
      <c r="P593" s="154"/>
      <c r="Q593" s="219"/>
      <c r="R593" s="233"/>
      <c r="S593" s="233"/>
      <c r="T593" s="158"/>
      <c r="U593" s="158"/>
      <c r="V593" s="152"/>
      <c r="W593" s="150"/>
      <c r="X593" s="150"/>
      <c r="Y593" s="150"/>
      <c r="Z593" s="150"/>
      <c r="AA593" s="150"/>
    </row>
    <row r="594" spans="1:27" ht="64.5" customHeight="1">
      <c r="A594" s="219"/>
      <c r="B594" s="219"/>
      <c r="C594" s="153"/>
      <c r="D594" s="220"/>
      <c r="E594" s="151"/>
      <c r="F594" s="221"/>
      <c r="G594" s="219"/>
      <c r="H594" s="222"/>
      <c r="I594" s="221"/>
      <c r="J594" s="221"/>
      <c r="K594" s="221"/>
      <c r="L594" s="154"/>
      <c r="M594" s="154"/>
      <c r="N594" s="154"/>
      <c r="O594" s="154"/>
      <c r="P594" s="154"/>
      <c r="Q594" s="219"/>
      <c r="R594" s="233"/>
      <c r="S594" s="233"/>
      <c r="T594" s="158"/>
      <c r="U594" s="158"/>
      <c r="V594" s="152"/>
      <c r="W594" s="150"/>
      <c r="X594" s="150"/>
      <c r="Y594" s="150"/>
      <c r="Z594" s="150"/>
      <c r="AA594" s="150"/>
    </row>
    <row r="595" spans="1:27" ht="64.5" customHeight="1">
      <c r="A595" s="219"/>
      <c r="B595" s="219"/>
      <c r="C595" s="153"/>
      <c r="D595" s="220"/>
      <c r="E595" s="151"/>
      <c r="F595" s="221"/>
      <c r="G595" s="219"/>
      <c r="H595" s="222"/>
      <c r="I595" s="221"/>
      <c r="J595" s="221"/>
      <c r="K595" s="221"/>
      <c r="L595" s="154"/>
      <c r="M595" s="154"/>
      <c r="N595" s="154"/>
      <c r="O595" s="154"/>
      <c r="P595" s="154"/>
      <c r="Q595" s="219"/>
      <c r="R595" s="233"/>
      <c r="S595" s="233"/>
      <c r="T595" s="158"/>
      <c r="U595" s="158"/>
      <c r="V595" s="152"/>
      <c r="W595" s="150"/>
      <c r="X595" s="150"/>
      <c r="Y595" s="150"/>
      <c r="Z595" s="150"/>
      <c r="AA595" s="150"/>
    </row>
    <row r="596" spans="1:27" ht="64.5" customHeight="1">
      <c r="A596" s="219"/>
      <c r="B596" s="219"/>
      <c r="C596" s="153"/>
      <c r="D596" s="220"/>
      <c r="E596" s="151"/>
      <c r="F596" s="221"/>
      <c r="G596" s="219"/>
      <c r="H596" s="222"/>
      <c r="I596" s="221"/>
      <c r="J596" s="221"/>
      <c r="K596" s="221"/>
      <c r="L596" s="154"/>
      <c r="M596" s="154"/>
      <c r="N596" s="154"/>
      <c r="O596" s="154"/>
      <c r="P596" s="154"/>
      <c r="Q596" s="219"/>
      <c r="R596" s="233"/>
      <c r="S596" s="233"/>
      <c r="T596" s="158"/>
      <c r="U596" s="158"/>
      <c r="V596" s="152"/>
      <c r="W596" s="150"/>
      <c r="X596" s="150"/>
      <c r="Y596" s="150"/>
      <c r="Z596" s="150"/>
      <c r="AA596" s="150"/>
    </row>
    <row r="597" spans="1:27" ht="64.5" customHeight="1">
      <c r="A597" s="219"/>
      <c r="B597" s="219"/>
      <c r="C597" s="153"/>
      <c r="D597" s="220"/>
      <c r="E597" s="151"/>
      <c r="F597" s="221"/>
      <c r="G597" s="219"/>
      <c r="H597" s="222"/>
      <c r="I597" s="221"/>
      <c r="J597" s="221"/>
      <c r="K597" s="221"/>
      <c r="L597" s="154"/>
      <c r="M597" s="154"/>
      <c r="N597" s="154"/>
      <c r="O597" s="154"/>
      <c r="P597" s="154"/>
      <c r="Q597" s="219"/>
      <c r="R597" s="233"/>
      <c r="S597" s="233"/>
      <c r="T597" s="158"/>
      <c r="U597" s="158"/>
      <c r="V597" s="152"/>
      <c r="W597" s="150"/>
      <c r="X597" s="150"/>
      <c r="Y597" s="150"/>
      <c r="Z597" s="150"/>
      <c r="AA597" s="150"/>
    </row>
    <row r="598" spans="1:27" ht="64.5" customHeight="1">
      <c r="A598" s="150"/>
      <c r="B598" s="150"/>
      <c r="C598" s="150"/>
      <c r="D598" s="150"/>
      <c r="E598" s="150"/>
      <c r="F598" s="150"/>
      <c r="G598" s="150"/>
      <c r="H598" s="150"/>
      <c r="I598" s="150"/>
      <c r="J598" s="150"/>
      <c r="K598" s="150"/>
      <c r="L598" s="150"/>
      <c r="M598" s="150"/>
      <c r="N598" s="150"/>
      <c r="O598" s="150"/>
      <c r="P598" s="150"/>
      <c r="Q598" s="150"/>
      <c r="R598" s="234"/>
      <c r="S598" s="234"/>
      <c r="T598" s="235"/>
      <c r="U598" s="235"/>
      <c r="V598" s="150"/>
      <c r="W598" s="150"/>
      <c r="X598" s="150"/>
      <c r="Y598" s="150"/>
      <c r="Z598" s="150"/>
      <c r="AA598" s="150"/>
    </row>
    <row r="599" spans="1:27" ht="64.5" customHeight="1">
      <c r="A599" s="150"/>
      <c r="B599" s="150"/>
      <c r="C599" s="150"/>
      <c r="D599" s="150"/>
      <c r="E599" s="150"/>
      <c r="F599" s="150"/>
      <c r="G599" s="150"/>
      <c r="H599" s="150"/>
      <c r="I599" s="150"/>
      <c r="J599" s="150"/>
      <c r="K599" s="150"/>
      <c r="L599" s="150"/>
      <c r="M599" s="150"/>
      <c r="N599" s="150"/>
      <c r="O599" s="150"/>
      <c r="P599" s="150"/>
      <c r="Q599" s="150"/>
      <c r="R599" s="234"/>
      <c r="S599" s="234"/>
      <c r="T599" s="235"/>
      <c r="U599" s="235"/>
      <c r="V599" s="150"/>
      <c r="W599" s="150"/>
      <c r="X599" s="150"/>
      <c r="Y599" s="150"/>
      <c r="Z599" s="150"/>
      <c r="AA599" s="150"/>
    </row>
    <row r="600" spans="1:27" ht="64.5" customHeight="1">
      <c r="A600" s="150"/>
      <c r="B600" s="150"/>
      <c r="C600" s="150"/>
      <c r="D600" s="150"/>
      <c r="E600" s="150"/>
      <c r="F600" s="150"/>
      <c r="G600" s="150"/>
      <c r="H600" s="150"/>
      <c r="I600" s="150"/>
      <c r="J600" s="150"/>
      <c r="K600" s="150"/>
      <c r="L600" s="150"/>
      <c r="M600" s="150"/>
      <c r="N600" s="150"/>
      <c r="O600" s="150"/>
      <c r="P600" s="150"/>
      <c r="Q600" s="150"/>
      <c r="R600" s="234"/>
      <c r="S600" s="234"/>
      <c r="T600" s="235"/>
      <c r="U600" s="235"/>
      <c r="V600" s="150"/>
      <c r="W600" s="150"/>
      <c r="X600" s="150"/>
      <c r="Y600" s="150"/>
      <c r="Z600" s="150"/>
      <c r="AA600" s="150"/>
    </row>
    <row r="601" spans="1:27" ht="64.5" customHeight="1">
      <c r="A601" s="150"/>
      <c r="B601" s="150"/>
      <c r="C601" s="150"/>
      <c r="D601" s="150"/>
      <c r="E601" s="150"/>
      <c r="F601" s="150"/>
      <c r="G601" s="150"/>
      <c r="H601" s="150"/>
      <c r="I601" s="150"/>
      <c r="J601" s="150"/>
      <c r="K601" s="150"/>
      <c r="L601" s="150"/>
      <c r="M601" s="150"/>
      <c r="N601" s="150"/>
      <c r="O601" s="150"/>
      <c r="P601" s="150"/>
      <c r="Q601" s="150"/>
      <c r="R601" s="234"/>
      <c r="S601" s="234"/>
      <c r="T601" s="235"/>
      <c r="U601" s="235"/>
      <c r="V601" s="150"/>
      <c r="W601" s="150"/>
      <c r="X601" s="150"/>
      <c r="Y601" s="150"/>
      <c r="Z601" s="150"/>
      <c r="AA601" s="150"/>
    </row>
    <row r="602" spans="1:27" ht="64.5" customHeight="1">
      <c r="A602" s="150"/>
      <c r="B602" s="150"/>
      <c r="C602" s="150"/>
      <c r="D602" s="150"/>
      <c r="E602" s="150"/>
      <c r="F602" s="150"/>
      <c r="G602" s="150"/>
      <c r="H602" s="150"/>
      <c r="I602" s="150"/>
      <c r="J602" s="150"/>
      <c r="K602" s="150"/>
      <c r="L602" s="150"/>
      <c r="M602" s="150"/>
      <c r="N602" s="150"/>
      <c r="O602" s="150"/>
      <c r="P602" s="150"/>
      <c r="Q602" s="150"/>
      <c r="R602" s="234"/>
      <c r="S602" s="234"/>
      <c r="T602" s="235"/>
      <c r="U602" s="235"/>
      <c r="V602" s="150"/>
      <c r="W602" s="150"/>
      <c r="X602" s="150"/>
      <c r="Y602" s="150"/>
      <c r="Z602" s="150"/>
      <c r="AA602" s="150"/>
    </row>
    <row r="603" spans="1:27" ht="64.5" customHeight="1">
      <c r="A603" s="150"/>
      <c r="B603" s="150"/>
      <c r="C603" s="150"/>
      <c r="D603" s="150"/>
      <c r="E603" s="150"/>
      <c r="F603" s="150"/>
      <c r="G603" s="150"/>
      <c r="H603" s="150"/>
      <c r="I603" s="150"/>
      <c r="J603" s="150"/>
      <c r="K603" s="150"/>
      <c r="L603" s="150"/>
      <c r="M603" s="150"/>
      <c r="N603" s="150"/>
      <c r="O603" s="150"/>
      <c r="P603" s="150"/>
      <c r="Q603" s="150"/>
      <c r="R603" s="234"/>
      <c r="S603" s="234"/>
      <c r="T603" s="235"/>
      <c r="U603" s="235"/>
      <c r="V603" s="150"/>
      <c r="W603" s="150"/>
      <c r="X603" s="150"/>
      <c r="Y603" s="150"/>
      <c r="Z603" s="150"/>
      <c r="AA603" s="150"/>
    </row>
    <row r="604" spans="1:27" ht="64.5" customHeight="1">
      <c r="A604" s="150"/>
      <c r="B604" s="150"/>
      <c r="C604" s="150"/>
      <c r="D604" s="150"/>
      <c r="E604" s="150"/>
      <c r="F604" s="150"/>
      <c r="G604" s="150"/>
      <c r="H604" s="150"/>
      <c r="I604" s="150"/>
      <c r="J604" s="150"/>
      <c r="K604" s="150"/>
      <c r="L604" s="150"/>
      <c r="M604" s="150"/>
      <c r="N604" s="150"/>
      <c r="O604" s="150"/>
      <c r="P604" s="150"/>
      <c r="Q604" s="150"/>
      <c r="R604" s="234"/>
      <c r="S604" s="234"/>
      <c r="T604" s="235"/>
      <c r="U604" s="235"/>
      <c r="V604" s="150"/>
      <c r="W604" s="150"/>
      <c r="X604" s="150"/>
      <c r="Y604" s="150"/>
      <c r="Z604" s="150"/>
      <c r="AA604" s="150"/>
    </row>
    <row r="605" spans="1:27" ht="64.5" customHeight="1">
      <c r="A605" s="150"/>
      <c r="B605" s="150"/>
      <c r="C605" s="150"/>
      <c r="D605" s="150"/>
      <c r="E605" s="150"/>
      <c r="F605" s="150"/>
      <c r="G605" s="150"/>
      <c r="H605" s="150"/>
      <c r="I605" s="150"/>
      <c r="J605" s="150"/>
      <c r="K605" s="150"/>
      <c r="L605" s="150"/>
      <c r="M605" s="150"/>
      <c r="N605" s="150"/>
      <c r="O605" s="150"/>
      <c r="P605" s="150"/>
      <c r="Q605" s="150"/>
      <c r="R605" s="234"/>
      <c r="S605" s="234"/>
      <c r="T605" s="235"/>
      <c r="U605" s="235"/>
      <c r="V605" s="150"/>
      <c r="W605" s="150"/>
      <c r="X605" s="150"/>
      <c r="Y605" s="150"/>
      <c r="Z605" s="150"/>
      <c r="AA605" s="150"/>
    </row>
    <row r="606" spans="1:27" ht="64.5" customHeight="1">
      <c r="A606" s="150"/>
      <c r="B606" s="150"/>
      <c r="C606" s="150"/>
      <c r="D606" s="150"/>
      <c r="E606" s="150"/>
      <c r="F606" s="150"/>
      <c r="G606" s="150"/>
      <c r="H606" s="150"/>
      <c r="I606" s="150"/>
      <c r="J606" s="150"/>
      <c r="K606" s="150"/>
      <c r="L606" s="150"/>
      <c r="M606" s="150"/>
      <c r="N606" s="150"/>
      <c r="O606" s="150"/>
      <c r="P606" s="150"/>
      <c r="Q606" s="150"/>
      <c r="R606" s="234"/>
      <c r="S606" s="234"/>
      <c r="T606" s="235"/>
      <c r="U606" s="235"/>
      <c r="V606" s="150"/>
      <c r="W606" s="150"/>
      <c r="X606" s="150"/>
      <c r="Y606" s="150"/>
      <c r="Z606" s="150"/>
      <c r="AA606" s="150"/>
    </row>
    <row r="607" spans="1:27" ht="64.5" customHeight="1">
      <c r="A607" s="150"/>
      <c r="B607" s="150"/>
      <c r="C607" s="150"/>
      <c r="D607" s="150"/>
      <c r="E607" s="150"/>
      <c r="F607" s="150"/>
      <c r="G607" s="150"/>
      <c r="H607" s="150"/>
      <c r="I607" s="150"/>
      <c r="J607" s="150"/>
      <c r="K607" s="150"/>
      <c r="L607" s="150"/>
      <c r="M607" s="150"/>
      <c r="N607" s="150"/>
      <c r="O607" s="150"/>
      <c r="P607" s="150"/>
      <c r="Q607" s="150"/>
      <c r="R607" s="234"/>
      <c r="S607" s="234"/>
      <c r="T607" s="235"/>
      <c r="U607" s="235"/>
      <c r="V607" s="150"/>
      <c r="W607" s="150"/>
      <c r="X607" s="150"/>
      <c r="Y607" s="150"/>
      <c r="Z607" s="150"/>
      <c r="AA607" s="150"/>
    </row>
    <row r="608" spans="1:27" ht="64.5" customHeight="1">
      <c r="A608" s="150"/>
      <c r="B608" s="150"/>
      <c r="C608" s="150"/>
      <c r="D608" s="150"/>
      <c r="E608" s="150"/>
      <c r="F608" s="150"/>
      <c r="G608" s="150"/>
      <c r="H608" s="150"/>
      <c r="I608" s="150"/>
      <c r="J608" s="150"/>
      <c r="K608" s="150"/>
      <c r="L608" s="150"/>
      <c r="M608" s="150"/>
      <c r="N608" s="150"/>
      <c r="O608" s="150"/>
      <c r="P608" s="150"/>
      <c r="Q608" s="150"/>
      <c r="R608" s="234"/>
      <c r="S608" s="234"/>
      <c r="T608" s="235"/>
      <c r="U608" s="235"/>
      <c r="V608" s="150"/>
      <c r="W608" s="150"/>
      <c r="X608" s="150"/>
      <c r="Y608" s="150"/>
      <c r="Z608" s="150"/>
      <c r="AA608" s="150"/>
    </row>
    <row r="609" spans="1:27" ht="64.5" customHeight="1">
      <c r="A609" s="150"/>
      <c r="B609" s="150"/>
      <c r="C609" s="150"/>
      <c r="D609" s="150"/>
      <c r="E609" s="150"/>
      <c r="F609" s="150"/>
      <c r="G609" s="150"/>
      <c r="H609" s="150"/>
      <c r="I609" s="150"/>
      <c r="J609" s="150"/>
      <c r="K609" s="150"/>
      <c r="L609" s="150"/>
      <c r="M609" s="150"/>
      <c r="N609" s="150"/>
      <c r="O609" s="150"/>
      <c r="P609" s="150"/>
      <c r="Q609" s="150"/>
      <c r="R609" s="234"/>
      <c r="S609" s="234"/>
      <c r="T609" s="235"/>
      <c r="U609" s="235"/>
      <c r="V609" s="150"/>
      <c r="W609" s="150"/>
      <c r="X609" s="150"/>
      <c r="Y609" s="150"/>
      <c r="Z609" s="150"/>
      <c r="AA609" s="150"/>
    </row>
    <row r="610" spans="1:27" ht="64.5" customHeight="1">
      <c r="A610" s="150"/>
      <c r="B610" s="150"/>
      <c r="C610" s="150"/>
      <c r="D610" s="150"/>
      <c r="E610" s="150"/>
      <c r="F610" s="150"/>
      <c r="G610" s="150"/>
      <c r="H610" s="150"/>
      <c r="I610" s="150"/>
      <c r="J610" s="150"/>
      <c r="K610" s="150"/>
      <c r="L610" s="150"/>
      <c r="M610" s="150"/>
      <c r="N610" s="150"/>
      <c r="O610" s="150"/>
      <c r="P610" s="150"/>
      <c r="Q610" s="150"/>
      <c r="R610" s="234"/>
      <c r="S610" s="234"/>
      <c r="T610" s="235"/>
      <c r="U610" s="235"/>
      <c r="V610" s="150"/>
      <c r="W610" s="150"/>
      <c r="X610" s="150"/>
      <c r="Y610" s="150"/>
      <c r="Z610" s="150"/>
      <c r="AA610" s="150"/>
    </row>
    <row r="611" spans="1:27" ht="64.5" customHeight="1">
      <c r="A611" s="150"/>
      <c r="B611" s="150"/>
      <c r="C611" s="150"/>
      <c r="D611" s="150"/>
      <c r="E611" s="150"/>
      <c r="F611" s="150"/>
      <c r="G611" s="150"/>
      <c r="H611" s="150"/>
      <c r="I611" s="150"/>
      <c r="J611" s="150"/>
      <c r="K611" s="150"/>
      <c r="L611" s="150"/>
      <c r="M611" s="150"/>
      <c r="N611" s="150"/>
      <c r="O611" s="150"/>
      <c r="P611" s="150"/>
      <c r="Q611" s="150"/>
      <c r="R611" s="234"/>
      <c r="S611" s="234"/>
      <c r="T611" s="235"/>
      <c r="U611" s="235"/>
      <c r="V611" s="150"/>
      <c r="W611" s="150"/>
      <c r="X611" s="150"/>
      <c r="Y611" s="150"/>
      <c r="Z611" s="150"/>
      <c r="AA611" s="150"/>
    </row>
    <row r="612" spans="1:27" ht="64.5" customHeight="1">
      <c r="A612" s="150"/>
      <c r="B612" s="150"/>
      <c r="C612" s="150"/>
      <c r="D612" s="150"/>
      <c r="E612" s="150"/>
      <c r="F612" s="150"/>
      <c r="G612" s="150"/>
      <c r="H612" s="150"/>
      <c r="I612" s="150"/>
      <c r="J612" s="150"/>
      <c r="K612" s="150"/>
      <c r="L612" s="150"/>
      <c r="M612" s="150"/>
      <c r="N612" s="150"/>
      <c r="O612" s="150"/>
      <c r="P612" s="150"/>
      <c r="Q612" s="150"/>
      <c r="R612" s="234"/>
      <c r="S612" s="234"/>
      <c r="T612" s="235"/>
      <c r="U612" s="235"/>
      <c r="V612" s="150"/>
      <c r="W612" s="150"/>
      <c r="X612" s="150"/>
      <c r="Y612" s="150"/>
      <c r="Z612" s="150"/>
      <c r="AA612" s="150"/>
    </row>
    <row r="613" spans="1:27" ht="64.5" customHeight="1">
      <c r="A613" s="150"/>
      <c r="B613" s="150"/>
      <c r="C613" s="150"/>
      <c r="D613" s="150"/>
      <c r="E613" s="150"/>
      <c r="F613" s="150"/>
      <c r="G613" s="150"/>
      <c r="H613" s="150"/>
      <c r="I613" s="150"/>
      <c r="J613" s="150"/>
      <c r="K613" s="150"/>
      <c r="L613" s="150"/>
      <c r="M613" s="150"/>
      <c r="N613" s="150"/>
      <c r="O613" s="150"/>
      <c r="P613" s="150"/>
      <c r="Q613" s="150"/>
      <c r="R613" s="234"/>
      <c r="S613" s="234"/>
      <c r="T613" s="235"/>
      <c r="U613" s="235"/>
      <c r="V613" s="150"/>
      <c r="W613" s="150"/>
      <c r="X613" s="150"/>
      <c r="Y613" s="150"/>
      <c r="Z613" s="150"/>
      <c r="AA613" s="150"/>
    </row>
    <row r="614" spans="1:27" ht="64.5" customHeight="1">
      <c r="A614" s="150"/>
      <c r="B614" s="150"/>
      <c r="C614" s="150"/>
      <c r="D614" s="150"/>
      <c r="E614" s="150"/>
      <c r="F614" s="150"/>
      <c r="G614" s="150"/>
      <c r="H614" s="150"/>
      <c r="I614" s="150"/>
      <c r="J614" s="150"/>
      <c r="K614" s="150"/>
      <c r="L614" s="150"/>
      <c r="M614" s="150"/>
      <c r="N614" s="150"/>
      <c r="O614" s="150"/>
      <c r="P614" s="150"/>
      <c r="Q614" s="150"/>
      <c r="R614" s="234"/>
      <c r="S614" s="234"/>
      <c r="T614" s="235"/>
      <c r="U614" s="235"/>
      <c r="V614" s="150"/>
      <c r="W614" s="150"/>
      <c r="X614" s="150"/>
      <c r="Y614" s="150"/>
      <c r="Z614" s="150"/>
      <c r="AA614" s="150"/>
    </row>
    <row r="615" spans="1:27" ht="15.75" customHeight="1">
      <c r="A615" s="150"/>
      <c r="B615" s="150"/>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c r="Z615" s="150"/>
      <c r="AA615" s="150"/>
    </row>
    <row r="616" spans="1:27" ht="15.75" customHeight="1">
      <c r="A616" s="150"/>
      <c r="B616" s="150"/>
      <c r="C616" s="150"/>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0"/>
      <c r="Z616" s="150"/>
      <c r="AA616" s="150"/>
    </row>
    <row r="617" spans="1:27" ht="15.75" customHeight="1">
      <c r="A617" s="150"/>
      <c r="B617" s="150"/>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c r="Z617" s="150"/>
      <c r="AA617" s="150"/>
    </row>
    <row r="618" spans="1:27" ht="15.75" customHeight="1">
      <c r="A618" s="150"/>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c r="AA618" s="150"/>
    </row>
    <row r="619" spans="1:27" ht="15.75" customHeight="1">
      <c r="A619" s="150"/>
      <c r="B619" s="150"/>
      <c r="C619" s="150"/>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0"/>
      <c r="Z619" s="150"/>
      <c r="AA619" s="150"/>
    </row>
    <row r="620" spans="1:27" ht="15.75" customHeight="1">
      <c r="A620" s="150"/>
      <c r="B620" s="150"/>
      <c r="C620" s="150"/>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0"/>
      <c r="Z620" s="150"/>
      <c r="AA620" s="150"/>
    </row>
    <row r="621" spans="1:27" ht="15.75" customHeight="1">
      <c r="A621" s="150"/>
      <c r="B621" s="150"/>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0"/>
      <c r="Z621" s="150"/>
      <c r="AA621" s="150"/>
    </row>
    <row r="622" spans="1:27" ht="15.75" customHeight="1">
      <c r="A622" s="150"/>
      <c r="B622" s="150"/>
      <c r="C622" s="150"/>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0"/>
      <c r="Z622" s="150"/>
      <c r="AA622" s="150"/>
    </row>
    <row r="623" spans="1:27" ht="15.75" customHeight="1">
      <c r="A623" s="150"/>
      <c r="B623" s="150"/>
      <c r="C623" s="150"/>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0"/>
      <c r="Z623" s="150"/>
      <c r="AA623" s="150"/>
    </row>
    <row r="624" spans="1:27" ht="15.75" customHeight="1">
      <c r="A624" s="150"/>
      <c r="B624" s="150"/>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0"/>
      <c r="Z624" s="150"/>
      <c r="AA624" s="150"/>
    </row>
    <row r="625" spans="1:27" ht="15.75" customHeight="1">
      <c r="A625" s="150"/>
      <c r="B625" s="150"/>
      <c r="C625" s="150"/>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0"/>
      <c r="Z625" s="150"/>
      <c r="AA625" s="150"/>
    </row>
    <row r="626" spans="1:27" ht="15.75" customHeight="1">
      <c r="A626" s="150"/>
      <c r="B626" s="150"/>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c r="Z626" s="150"/>
      <c r="AA626" s="150"/>
    </row>
    <row r="627" spans="1:27" ht="15.75" customHeight="1">
      <c r="A627" s="150"/>
      <c r="B627" s="150"/>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0"/>
      <c r="Z627" s="150"/>
      <c r="AA627" s="150"/>
    </row>
    <row r="628" spans="1:27" ht="15.75" customHeight="1">
      <c r="A628" s="150"/>
      <c r="B628" s="150"/>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0"/>
      <c r="Z628" s="150"/>
      <c r="AA628" s="150"/>
    </row>
    <row r="629" spans="1:27" ht="15.75" customHeight="1">
      <c r="A629" s="150"/>
      <c r="B629" s="150"/>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0"/>
      <c r="Z629" s="150"/>
      <c r="AA629" s="150"/>
    </row>
    <row r="630" spans="1:27" ht="15.75" customHeight="1">
      <c r="A630" s="150"/>
      <c r="B630" s="150"/>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0"/>
      <c r="Z630" s="150"/>
      <c r="AA630" s="150"/>
    </row>
    <row r="631" spans="1:27" ht="15.75" customHeight="1">
      <c r="A631" s="150"/>
      <c r="B631" s="150"/>
      <c r="C631" s="150"/>
      <c r="D631" s="150"/>
      <c r="E631" s="150"/>
      <c r="F631" s="150"/>
      <c r="G631" s="150"/>
      <c r="H631" s="150"/>
      <c r="I631" s="150"/>
      <c r="J631" s="150"/>
      <c r="K631" s="150"/>
      <c r="L631" s="150"/>
      <c r="M631" s="150"/>
      <c r="N631" s="150"/>
      <c r="O631" s="150"/>
      <c r="P631" s="150"/>
      <c r="Q631" s="150"/>
      <c r="R631" s="150"/>
      <c r="S631" s="150"/>
      <c r="T631" s="150"/>
      <c r="U631" s="150"/>
      <c r="V631" s="150"/>
      <c r="W631" s="150"/>
      <c r="X631" s="150"/>
      <c r="Y631" s="150"/>
      <c r="Z631" s="150"/>
      <c r="AA631" s="150"/>
    </row>
    <row r="632" spans="1:27" ht="15.75" customHeight="1">
      <c r="A632" s="150"/>
      <c r="B632" s="150"/>
      <c r="C632" s="150"/>
      <c r="D632" s="150"/>
      <c r="E632" s="150"/>
      <c r="F632" s="150"/>
      <c r="G632" s="150"/>
      <c r="H632" s="150"/>
      <c r="I632" s="150"/>
      <c r="J632" s="150"/>
      <c r="K632" s="150"/>
      <c r="L632" s="150"/>
      <c r="M632" s="150"/>
      <c r="N632" s="150"/>
      <c r="O632" s="150"/>
      <c r="P632" s="150"/>
      <c r="Q632" s="150"/>
      <c r="R632" s="150"/>
      <c r="S632" s="150"/>
      <c r="T632" s="150"/>
      <c r="U632" s="150"/>
      <c r="V632" s="150"/>
      <c r="W632" s="150"/>
      <c r="X632" s="150"/>
      <c r="Y632" s="150"/>
      <c r="Z632" s="150"/>
      <c r="AA632" s="150"/>
    </row>
    <row r="633" spans="1:27" ht="15.75" customHeight="1">
      <c r="A633" s="150"/>
      <c r="B633" s="150"/>
      <c r="C633" s="150"/>
      <c r="D633" s="150"/>
      <c r="E633" s="150"/>
      <c r="F633" s="150"/>
      <c r="G633" s="150"/>
      <c r="H633" s="150"/>
      <c r="I633" s="150"/>
      <c r="J633" s="150"/>
      <c r="K633" s="150"/>
      <c r="L633" s="150"/>
      <c r="M633" s="150"/>
      <c r="N633" s="150"/>
      <c r="O633" s="150"/>
      <c r="P633" s="150"/>
      <c r="Q633" s="150"/>
      <c r="R633" s="150"/>
      <c r="S633" s="150"/>
      <c r="T633" s="150"/>
      <c r="U633" s="150"/>
      <c r="V633" s="150"/>
      <c r="W633" s="150"/>
      <c r="X633" s="150"/>
      <c r="Y633" s="150"/>
      <c r="Z633" s="150"/>
      <c r="AA633" s="150"/>
    </row>
    <row r="634" spans="1:27" ht="15.75" customHeight="1">
      <c r="A634" s="150"/>
      <c r="B634" s="150"/>
      <c r="C634" s="150"/>
      <c r="D634" s="150"/>
      <c r="E634" s="150"/>
      <c r="F634" s="150"/>
      <c r="G634" s="150"/>
      <c r="H634" s="150"/>
      <c r="I634" s="150"/>
      <c r="J634" s="150"/>
      <c r="K634" s="150"/>
      <c r="L634" s="150"/>
      <c r="M634" s="150"/>
      <c r="N634" s="150"/>
      <c r="O634" s="150"/>
      <c r="P634" s="150"/>
      <c r="Q634" s="150"/>
      <c r="R634" s="150"/>
      <c r="S634" s="150"/>
      <c r="T634" s="150"/>
      <c r="U634" s="150"/>
      <c r="V634" s="150"/>
      <c r="W634" s="150"/>
      <c r="X634" s="150"/>
      <c r="Y634" s="150"/>
      <c r="Z634" s="150"/>
      <c r="AA634" s="150"/>
    </row>
    <row r="635" spans="1:27" ht="15.75" customHeight="1">
      <c r="A635" s="150"/>
      <c r="B635" s="150"/>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c r="Z635" s="150"/>
      <c r="AA635" s="150"/>
    </row>
    <row r="636" spans="1:27" ht="15.75" customHeight="1">
      <c r="A636" s="150"/>
      <c r="B636" s="150"/>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0"/>
      <c r="Z636" s="150"/>
      <c r="AA636" s="150"/>
    </row>
    <row r="637" spans="1:27" ht="15.75" customHeight="1">
      <c r="A637" s="150"/>
      <c r="B637" s="150"/>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0"/>
      <c r="Z637" s="150"/>
      <c r="AA637" s="150"/>
    </row>
    <row r="638" spans="1:27" ht="15.75" customHeight="1">
      <c r="A638" s="150"/>
      <c r="B638" s="150"/>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0"/>
      <c r="Z638" s="150"/>
      <c r="AA638" s="150"/>
    </row>
    <row r="639" spans="1:27" ht="15.75" customHeight="1">
      <c r="A639" s="150"/>
      <c r="B639" s="150"/>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0"/>
      <c r="Z639" s="150"/>
      <c r="AA639" s="150"/>
    </row>
    <row r="640" spans="1:27" ht="15.75" customHeight="1">
      <c r="A640" s="150"/>
      <c r="B640" s="150"/>
      <c r="C640" s="150"/>
      <c r="D640" s="150"/>
      <c r="E640" s="150"/>
      <c r="F640" s="150"/>
      <c r="G640" s="150"/>
      <c r="H640" s="150"/>
      <c r="I640" s="150"/>
      <c r="J640" s="150"/>
      <c r="K640" s="150"/>
      <c r="L640" s="150"/>
      <c r="M640" s="150"/>
      <c r="N640" s="150"/>
      <c r="O640" s="150"/>
      <c r="P640" s="150"/>
      <c r="Q640" s="150"/>
      <c r="R640" s="150"/>
      <c r="S640" s="150"/>
      <c r="T640" s="150"/>
      <c r="U640" s="150"/>
      <c r="V640" s="150"/>
      <c r="W640" s="150"/>
      <c r="X640" s="150"/>
      <c r="Y640" s="150"/>
      <c r="Z640" s="150"/>
      <c r="AA640" s="150"/>
    </row>
    <row r="641" spans="1:27" ht="15.75" customHeight="1">
      <c r="A641" s="150"/>
      <c r="B641" s="150"/>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0"/>
      <c r="Z641" s="150"/>
      <c r="AA641" s="150"/>
    </row>
    <row r="642" spans="1:27" ht="15.75" customHeight="1">
      <c r="A642" s="150"/>
      <c r="B642" s="150"/>
      <c r="C642" s="150"/>
      <c r="D642" s="150"/>
      <c r="E642" s="150"/>
      <c r="F642" s="150"/>
      <c r="G642" s="150"/>
      <c r="H642" s="150"/>
      <c r="I642" s="150"/>
      <c r="J642" s="150"/>
      <c r="K642" s="150"/>
      <c r="L642" s="150"/>
      <c r="M642" s="150"/>
      <c r="N642" s="150"/>
      <c r="O642" s="150"/>
      <c r="P642" s="150"/>
      <c r="Q642" s="150"/>
      <c r="R642" s="150"/>
      <c r="S642" s="150"/>
      <c r="T642" s="150"/>
      <c r="U642" s="150"/>
      <c r="V642" s="150"/>
      <c r="W642" s="150"/>
      <c r="X642" s="150"/>
      <c r="Y642" s="150"/>
      <c r="Z642" s="150"/>
      <c r="AA642" s="150"/>
    </row>
    <row r="643" spans="1:27" ht="15.75" customHeight="1">
      <c r="A643" s="150"/>
      <c r="B643" s="150"/>
      <c r="C643" s="150"/>
      <c r="D643" s="150"/>
      <c r="E643" s="150"/>
      <c r="F643" s="150"/>
      <c r="G643" s="150"/>
      <c r="H643" s="150"/>
      <c r="I643" s="150"/>
      <c r="J643" s="150"/>
      <c r="K643" s="150"/>
      <c r="L643" s="150"/>
      <c r="M643" s="150"/>
      <c r="N643" s="150"/>
      <c r="O643" s="150"/>
      <c r="P643" s="150"/>
      <c r="Q643" s="150"/>
      <c r="R643" s="150"/>
      <c r="S643" s="150"/>
      <c r="T643" s="150"/>
      <c r="U643" s="150"/>
      <c r="V643" s="150"/>
      <c r="W643" s="150"/>
      <c r="X643" s="150"/>
      <c r="Y643" s="150"/>
      <c r="Z643" s="150"/>
      <c r="AA643" s="150"/>
    </row>
    <row r="644" spans="1:27" ht="15.75" customHeight="1">
      <c r="A644" s="150"/>
      <c r="B644" s="150"/>
      <c r="C644" s="150"/>
      <c r="D644" s="150"/>
      <c r="E644" s="150"/>
      <c r="F644" s="150"/>
      <c r="G644" s="150"/>
      <c r="H644" s="150"/>
      <c r="I644" s="150"/>
      <c r="J644" s="150"/>
      <c r="K644" s="150"/>
      <c r="L644" s="150"/>
      <c r="M644" s="150"/>
      <c r="N644" s="150"/>
      <c r="O644" s="150"/>
      <c r="P644" s="150"/>
      <c r="Q644" s="150"/>
      <c r="R644" s="150"/>
      <c r="S644" s="150"/>
      <c r="T644" s="150"/>
      <c r="U644" s="150"/>
      <c r="V644" s="150"/>
      <c r="W644" s="150"/>
      <c r="X644" s="150"/>
      <c r="Y644" s="150"/>
      <c r="Z644" s="150"/>
      <c r="AA644" s="150"/>
    </row>
    <row r="645" spans="1:27" ht="15.75" customHeight="1">
      <c r="A645" s="150"/>
      <c r="B645" s="150"/>
      <c r="C645" s="150"/>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0"/>
      <c r="Z645" s="150"/>
      <c r="AA645" s="150"/>
    </row>
    <row r="646" spans="1:27" ht="15.75" customHeight="1">
      <c r="A646" s="150"/>
      <c r="B646" s="150"/>
      <c r="C646" s="150"/>
      <c r="D646" s="150"/>
      <c r="E646" s="150"/>
      <c r="F646" s="150"/>
      <c r="G646" s="150"/>
      <c r="H646" s="150"/>
      <c r="I646" s="150"/>
      <c r="J646" s="150"/>
      <c r="K646" s="150"/>
      <c r="L646" s="150"/>
      <c r="M646" s="150"/>
      <c r="N646" s="150"/>
      <c r="O646" s="150"/>
      <c r="P646" s="150"/>
      <c r="Q646" s="150"/>
      <c r="R646" s="150"/>
      <c r="S646" s="150"/>
      <c r="T646" s="150"/>
      <c r="U646" s="150"/>
      <c r="V646" s="150"/>
      <c r="W646" s="150"/>
      <c r="X646" s="150"/>
      <c r="Y646" s="150"/>
      <c r="Z646" s="150"/>
      <c r="AA646" s="150"/>
    </row>
    <row r="647" spans="1:27" ht="15.75" customHeight="1">
      <c r="A647" s="150"/>
      <c r="B647" s="150"/>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0"/>
      <c r="Z647" s="150"/>
      <c r="AA647" s="150"/>
    </row>
    <row r="648" spans="1:27" ht="15.75" customHeight="1">
      <c r="A648" s="150"/>
      <c r="B648" s="150"/>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150"/>
      <c r="Z648" s="150"/>
      <c r="AA648" s="150"/>
    </row>
    <row r="649" spans="1:27" ht="15.75" customHeight="1">
      <c r="A649" s="150"/>
      <c r="B649" s="150"/>
      <c r="C649" s="150"/>
      <c r="D649" s="150"/>
      <c r="E649" s="150"/>
      <c r="F649" s="150"/>
      <c r="G649" s="150"/>
      <c r="H649" s="150"/>
      <c r="I649" s="150"/>
      <c r="J649" s="150"/>
      <c r="K649" s="150"/>
      <c r="L649" s="150"/>
      <c r="M649" s="150"/>
      <c r="N649" s="150"/>
      <c r="O649" s="150"/>
      <c r="P649" s="150"/>
      <c r="Q649" s="150"/>
      <c r="R649" s="150"/>
      <c r="S649" s="150"/>
      <c r="T649" s="150"/>
      <c r="U649" s="150"/>
      <c r="V649" s="150"/>
      <c r="W649" s="150"/>
      <c r="X649" s="150"/>
      <c r="Y649" s="150"/>
      <c r="Z649" s="150"/>
      <c r="AA649" s="150"/>
    </row>
    <row r="650" spans="1:27" ht="15.75" customHeight="1">
      <c r="A650" s="150"/>
      <c r="B650" s="150"/>
      <c r="C650" s="150"/>
      <c r="D650" s="150"/>
      <c r="E650" s="150"/>
      <c r="F650" s="150"/>
      <c r="G650" s="150"/>
      <c r="H650" s="150"/>
      <c r="I650" s="150"/>
      <c r="J650" s="150"/>
      <c r="K650" s="150"/>
      <c r="L650" s="150"/>
      <c r="M650" s="150"/>
      <c r="N650" s="150"/>
      <c r="O650" s="150"/>
      <c r="P650" s="150"/>
      <c r="Q650" s="150"/>
      <c r="R650" s="150"/>
      <c r="S650" s="150"/>
      <c r="T650" s="150"/>
      <c r="U650" s="150"/>
      <c r="V650" s="150"/>
      <c r="W650" s="150"/>
      <c r="X650" s="150"/>
      <c r="Y650" s="150"/>
      <c r="Z650" s="150"/>
      <c r="AA650" s="150"/>
    </row>
    <row r="651" spans="1:27" ht="15.75" customHeight="1">
      <c r="A651" s="150"/>
      <c r="B651" s="150"/>
      <c r="C651" s="150"/>
      <c r="D651" s="150"/>
      <c r="E651" s="150"/>
      <c r="F651" s="150"/>
      <c r="G651" s="150"/>
      <c r="H651" s="150"/>
      <c r="I651" s="150"/>
      <c r="J651" s="150"/>
      <c r="K651" s="150"/>
      <c r="L651" s="150"/>
      <c r="M651" s="150"/>
      <c r="N651" s="150"/>
      <c r="O651" s="150"/>
      <c r="P651" s="150"/>
      <c r="Q651" s="150"/>
      <c r="R651" s="150"/>
      <c r="S651" s="150"/>
      <c r="T651" s="150"/>
      <c r="U651" s="150"/>
      <c r="V651" s="150"/>
      <c r="W651" s="150"/>
      <c r="X651" s="150"/>
      <c r="Y651" s="150"/>
      <c r="Z651" s="150"/>
      <c r="AA651" s="150"/>
    </row>
    <row r="652" spans="1:27" ht="15.75" customHeight="1">
      <c r="A652" s="150"/>
      <c r="B652" s="150"/>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0"/>
      <c r="Z652" s="150"/>
      <c r="AA652" s="150"/>
    </row>
    <row r="653" spans="1:27" ht="15.75" customHeight="1">
      <c r="A653" s="150"/>
      <c r="B653" s="150"/>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0"/>
      <c r="Z653" s="150"/>
      <c r="AA653" s="150"/>
    </row>
    <row r="654" spans="1:27" ht="15.75" customHeight="1">
      <c r="A654" s="150"/>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c r="AA654" s="150"/>
    </row>
    <row r="655" spans="1:27" ht="15.75" customHeight="1">
      <c r="A655" s="150"/>
      <c r="B655" s="150"/>
      <c r="C655" s="150"/>
      <c r="D655" s="150"/>
      <c r="E655" s="150"/>
      <c r="F655" s="150"/>
      <c r="G655" s="150"/>
      <c r="H655" s="150"/>
      <c r="I655" s="150"/>
      <c r="J655" s="150"/>
      <c r="K655" s="150"/>
      <c r="L655" s="150"/>
      <c r="M655" s="150"/>
      <c r="N655" s="150"/>
      <c r="O655" s="150"/>
      <c r="P655" s="150"/>
      <c r="Q655" s="150"/>
      <c r="R655" s="150"/>
      <c r="S655" s="150"/>
      <c r="T655" s="150"/>
      <c r="U655" s="150"/>
      <c r="V655" s="150"/>
      <c r="W655" s="150"/>
      <c r="X655" s="150"/>
      <c r="Y655" s="150"/>
      <c r="Z655" s="150"/>
      <c r="AA655" s="150"/>
    </row>
    <row r="656" spans="1:27" ht="15.75" customHeight="1">
      <c r="A656" s="150"/>
      <c r="B656" s="150"/>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0"/>
      <c r="Z656" s="150"/>
      <c r="AA656" s="150"/>
    </row>
    <row r="657" spans="1:27" ht="15.75" customHeight="1">
      <c r="A657" s="150"/>
      <c r="B657" s="150"/>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0"/>
      <c r="Z657" s="150"/>
      <c r="AA657" s="150"/>
    </row>
    <row r="658" spans="1:27" ht="15.75" customHeight="1">
      <c r="A658" s="150"/>
      <c r="B658" s="150"/>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0"/>
      <c r="Z658" s="150"/>
      <c r="AA658" s="150"/>
    </row>
    <row r="659" spans="1:27" ht="15.75" customHeight="1">
      <c r="A659" s="150"/>
      <c r="B659" s="150"/>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0"/>
      <c r="Z659" s="150"/>
      <c r="AA659" s="150"/>
    </row>
    <row r="660" spans="1:27" ht="15.75" customHeight="1">
      <c r="A660" s="150"/>
      <c r="B660" s="150"/>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0"/>
      <c r="Z660" s="150"/>
      <c r="AA660" s="150"/>
    </row>
    <row r="661" spans="1:27" ht="15.75" customHeight="1">
      <c r="A661" s="150"/>
      <c r="B661" s="150"/>
      <c r="C661" s="150"/>
      <c r="D661" s="150"/>
      <c r="E661" s="150"/>
      <c r="F661" s="150"/>
      <c r="G661" s="150"/>
      <c r="H661" s="150"/>
      <c r="I661" s="150"/>
      <c r="J661" s="150"/>
      <c r="K661" s="150"/>
      <c r="L661" s="150"/>
      <c r="M661" s="150"/>
      <c r="N661" s="150"/>
      <c r="O661" s="150"/>
      <c r="P661" s="150"/>
      <c r="Q661" s="150"/>
      <c r="R661" s="150"/>
      <c r="S661" s="150"/>
      <c r="T661" s="150"/>
      <c r="U661" s="150"/>
      <c r="V661" s="150"/>
      <c r="W661" s="150"/>
      <c r="X661" s="150"/>
      <c r="Y661" s="150"/>
      <c r="Z661" s="150"/>
      <c r="AA661" s="150"/>
    </row>
    <row r="662" spans="1:27" ht="15.75" customHeight="1">
      <c r="A662" s="150"/>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c r="AA662" s="150"/>
    </row>
    <row r="663" spans="1:27" ht="15.75" customHeight="1">
      <c r="A663" s="150"/>
      <c r="B663" s="150"/>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0"/>
      <c r="Z663" s="150"/>
      <c r="AA663" s="150"/>
    </row>
    <row r="664" spans="1:27" ht="15.75" customHeight="1">
      <c r="A664" s="150"/>
      <c r="B664" s="150"/>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0"/>
      <c r="Z664" s="150"/>
      <c r="AA664" s="150"/>
    </row>
    <row r="665" spans="1:27" ht="15.75" customHeight="1">
      <c r="A665" s="150"/>
      <c r="B665" s="150"/>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0"/>
      <c r="Z665" s="150"/>
      <c r="AA665" s="150"/>
    </row>
    <row r="666" spans="1:27" ht="15.75" customHeight="1">
      <c r="A666" s="150"/>
      <c r="B666" s="150"/>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0"/>
      <c r="Z666" s="150"/>
      <c r="AA666" s="150"/>
    </row>
    <row r="667" spans="1:27" ht="15.75" customHeight="1">
      <c r="A667" s="150"/>
      <c r="B667" s="150"/>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c r="Z667" s="150"/>
      <c r="AA667" s="150"/>
    </row>
    <row r="668" spans="1:27" ht="15.75" customHeight="1">
      <c r="A668" s="150"/>
      <c r="B668" s="150"/>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0"/>
      <c r="Z668" s="150"/>
      <c r="AA668" s="150"/>
    </row>
    <row r="669" spans="1:27" ht="15.75" customHeight="1">
      <c r="A669" s="150"/>
      <c r="B669" s="150"/>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0"/>
      <c r="Z669" s="150"/>
      <c r="AA669" s="150"/>
    </row>
    <row r="670" spans="1:27" ht="15.75" customHeight="1">
      <c r="A670" s="150"/>
      <c r="B670" s="150"/>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0"/>
      <c r="Z670" s="150"/>
      <c r="AA670" s="150"/>
    </row>
    <row r="671" spans="1:27" ht="15.75" customHeight="1">
      <c r="A671" s="150"/>
      <c r="B671" s="150"/>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0"/>
      <c r="Z671" s="150"/>
      <c r="AA671" s="150"/>
    </row>
    <row r="672" spans="1:27" ht="15.75" customHeight="1">
      <c r="A672" s="150"/>
      <c r="B672" s="150"/>
      <c r="C672" s="150"/>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0"/>
      <c r="Z672" s="150"/>
      <c r="AA672" s="150"/>
    </row>
    <row r="673" spans="1:27" ht="15.75" customHeight="1">
      <c r="A673" s="150"/>
      <c r="B673" s="150"/>
      <c r="C673" s="150"/>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0"/>
      <c r="Z673" s="150"/>
      <c r="AA673" s="150"/>
    </row>
    <row r="674" spans="1:27" ht="15.75" customHeight="1">
      <c r="A674" s="150"/>
      <c r="B674" s="150"/>
      <c r="C674" s="150"/>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0"/>
      <c r="Z674" s="150"/>
      <c r="AA674" s="150"/>
    </row>
    <row r="675" spans="1:27" ht="15.75" customHeight="1">
      <c r="A675" s="150"/>
      <c r="B675" s="150"/>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0"/>
      <c r="Z675" s="150"/>
      <c r="AA675" s="150"/>
    </row>
    <row r="676" spans="1:27" ht="15.75" customHeight="1">
      <c r="A676" s="150"/>
      <c r="B676" s="150"/>
      <c r="C676" s="150"/>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0"/>
      <c r="Z676" s="150"/>
      <c r="AA676" s="150"/>
    </row>
    <row r="677" spans="1:27" ht="15.75" customHeight="1">
      <c r="A677" s="150"/>
      <c r="B677" s="150"/>
      <c r="C677" s="150"/>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0"/>
      <c r="Z677" s="150"/>
      <c r="AA677" s="150"/>
    </row>
    <row r="678" spans="1:27" ht="15.75" customHeight="1">
      <c r="A678" s="150"/>
      <c r="B678" s="150"/>
      <c r="C678" s="150"/>
      <c r="D678" s="150"/>
      <c r="E678" s="150"/>
      <c r="F678" s="150"/>
      <c r="G678" s="150"/>
      <c r="H678" s="150"/>
      <c r="I678" s="150"/>
      <c r="J678" s="150"/>
      <c r="K678" s="150"/>
      <c r="L678" s="150"/>
      <c r="M678" s="150"/>
      <c r="N678" s="150"/>
      <c r="O678" s="150"/>
      <c r="P678" s="150"/>
      <c r="Q678" s="150"/>
      <c r="R678" s="150"/>
      <c r="S678" s="150"/>
      <c r="T678" s="150"/>
      <c r="U678" s="150"/>
      <c r="V678" s="150"/>
      <c r="W678" s="150"/>
      <c r="X678" s="150"/>
      <c r="Y678" s="150"/>
      <c r="Z678" s="150"/>
      <c r="AA678" s="150"/>
    </row>
    <row r="679" spans="1:27" ht="15.75" customHeight="1">
      <c r="A679" s="150"/>
      <c r="B679" s="150"/>
      <c r="C679" s="150"/>
      <c r="D679" s="150"/>
      <c r="E679" s="150"/>
      <c r="F679" s="150"/>
      <c r="G679" s="150"/>
      <c r="H679" s="150"/>
      <c r="I679" s="150"/>
      <c r="J679" s="150"/>
      <c r="K679" s="150"/>
      <c r="L679" s="150"/>
      <c r="M679" s="150"/>
      <c r="N679" s="150"/>
      <c r="O679" s="150"/>
      <c r="P679" s="150"/>
      <c r="Q679" s="150"/>
      <c r="R679" s="150"/>
      <c r="S679" s="150"/>
      <c r="T679" s="150"/>
      <c r="U679" s="150"/>
      <c r="V679" s="150"/>
      <c r="W679" s="150"/>
      <c r="X679" s="150"/>
      <c r="Y679" s="150"/>
      <c r="Z679" s="150"/>
      <c r="AA679" s="150"/>
    </row>
    <row r="680" spans="1:27" ht="15.75" customHeight="1">
      <c r="A680" s="150"/>
      <c r="B680" s="150"/>
      <c r="C680" s="150"/>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0"/>
      <c r="Z680" s="150"/>
      <c r="AA680" s="150"/>
    </row>
    <row r="681" spans="1:27" ht="15.75" customHeight="1">
      <c r="A681" s="150"/>
      <c r="B681" s="150"/>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0"/>
      <c r="Z681" s="150"/>
      <c r="AA681" s="150"/>
    </row>
    <row r="682" spans="1:27" ht="15.75" customHeight="1">
      <c r="A682" s="150"/>
      <c r="B682" s="150"/>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c r="Z682" s="150"/>
      <c r="AA682" s="150"/>
    </row>
    <row r="683" spans="1:27" ht="15.75" customHeight="1">
      <c r="A683" s="150"/>
      <c r="B683" s="150"/>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c r="Z683" s="150"/>
      <c r="AA683" s="150"/>
    </row>
    <row r="684" spans="1:27" ht="15.75" customHeight="1">
      <c r="A684" s="150"/>
      <c r="B684" s="150"/>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c r="Z684" s="150"/>
      <c r="AA684" s="150"/>
    </row>
    <row r="685" spans="1:27" ht="15.75" customHeight="1">
      <c r="A685" s="150"/>
      <c r="B685" s="150"/>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0"/>
      <c r="Z685" s="150"/>
      <c r="AA685" s="150"/>
    </row>
    <row r="686" spans="1:27" ht="15.75" customHeight="1">
      <c r="A686" s="150"/>
      <c r="B686" s="150"/>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c r="Z686" s="150"/>
      <c r="AA686" s="150"/>
    </row>
    <row r="687" spans="1:27" ht="15.75" customHeight="1">
      <c r="A687" s="150"/>
      <c r="B687" s="150"/>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0"/>
      <c r="Z687" s="150"/>
      <c r="AA687" s="150"/>
    </row>
    <row r="688" spans="1:27" ht="15.75" customHeight="1">
      <c r="A688" s="150"/>
      <c r="B688" s="150"/>
      <c r="C688" s="150"/>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0"/>
      <c r="Z688" s="150"/>
      <c r="AA688" s="150"/>
    </row>
    <row r="689" spans="1:27" ht="15.75" customHeight="1">
      <c r="A689" s="150"/>
      <c r="B689" s="150"/>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0"/>
      <c r="Z689" s="150"/>
      <c r="AA689" s="150"/>
    </row>
    <row r="690" spans="1:27" ht="15.75" customHeight="1">
      <c r="A690" s="150"/>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c r="AA690" s="150"/>
    </row>
    <row r="691" spans="1:27" ht="15.75" customHeight="1">
      <c r="A691" s="150"/>
      <c r="B691" s="150"/>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0"/>
      <c r="Z691" s="150"/>
      <c r="AA691" s="150"/>
    </row>
    <row r="692" spans="1:27" ht="15.75" customHeight="1">
      <c r="A692" s="150"/>
      <c r="B692" s="150"/>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0"/>
      <c r="Z692" s="150"/>
      <c r="AA692" s="150"/>
    </row>
    <row r="693" spans="1:27" ht="15.75" customHeight="1">
      <c r="A693" s="150"/>
      <c r="B693" s="150"/>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0"/>
      <c r="Z693" s="150"/>
      <c r="AA693" s="150"/>
    </row>
    <row r="694" spans="1:27" ht="15.75" customHeight="1">
      <c r="A694" s="150"/>
      <c r="B694" s="150"/>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0"/>
      <c r="Z694" s="150"/>
      <c r="AA694" s="150"/>
    </row>
    <row r="695" spans="1:27" ht="15.75" customHeight="1">
      <c r="A695" s="150"/>
      <c r="B695" s="150"/>
      <c r="C695" s="150"/>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0"/>
      <c r="Z695" s="150"/>
      <c r="AA695" s="150"/>
    </row>
    <row r="696" spans="1:27" ht="15.75" customHeight="1">
      <c r="A696" s="150"/>
      <c r="B696" s="150"/>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0"/>
      <c r="Z696" s="150"/>
      <c r="AA696" s="150"/>
    </row>
    <row r="697" spans="1:27" ht="15.75" customHeight="1">
      <c r="A697" s="150"/>
      <c r="B697" s="150"/>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0"/>
      <c r="Z697" s="150"/>
      <c r="AA697" s="150"/>
    </row>
    <row r="698" spans="1:27" ht="15.75" customHeight="1">
      <c r="A698" s="150"/>
      <c r="B698" s="150"/>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c r="Z698" s="150"/>
      <c r="AA698" s="150"/>
    </row>
    <row r="699" spans="1:27" ht="15.75" customHeight="1">
      <c r="A699" s="150"/>
      <c r="B699" s="150"/>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0"/>
      <c r="Z699" s="150"/>
      <c r="AA699" s="150"/>
    </row>
    <row r="700" spans="1:27" ht="15.75" customHeight="1">
      <c r="A700" s="150"/>
      <c r="B700" s="150"/>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0"/>
      <c r="Z700" s="150"/>
      <c r="AA700" s="150"/>
    </row>
    <row r="701" spans="1:27" ht="15.75" customHeight="1">
      <c r="A701" s="150"/>
      <c r="B701" s="150"/>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0"/>
      <c r="Z701" s="150"/>
      <c r="AA701" s="150"/>
    </row>
    <row r="702" spans="1:27" ht="15.75" customHeight="1">
      <c r="A702" s="150"/>
      <c r="B702" s="150"/>
      <c r="C702" s="150"/>
      <c r="D702" s="150"/>
      <c r="E702" s="150"/>
      <c r="F702" s="150"/>
      <c r="G702" s="150"/>
      <c r="H702" s="150"/>
      <c r="I702" s="150"/>
      <c r="J702" s="150"/>
      <c r="K702" s="150"/>
      <c r="L702" s="150"/>
      <c r="M702" s="150"/>
      <c r="N702" s="150"/>
      <c r="O702" s="150"/>
      <c r="P702" s="150"/>
      <c r="Q702" s="150"/>
      <c r="R702" s="150"/>
      <c r="S702" s="150"/>
      <c r="T702" s="150"/>
      <c r="U702" s="150"/>
      <c r="V702" s="150"/>
      <c r="W702" s="150"/>
      <c r="X702" s="150"/>
      <c r="Y702" s="150"/>
      <c r="Z702" s="150"/>
      <c r="AA702" s="150"/>
    </row>
    <row r="703" spans="1:27" ht="15.75" customHeight="1">
      <c r="A703" s="150"/>
      <c r="B703" s="150"/>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0"/>
      <c r="Z703" s="150"/>
      <c r="AA703" s="150"/>
    </row>
    <row r="704" spans="1:27" ht="15.75" customHeight="1">
      <c r="A704" s="150"/>
      <c r="B704" s="150"/>
      <c r="C704" s="150"/>
      <c r="D704" s="150"/>
      <c r="E704" s="150"/>
      <c r="F704" s="150"/>
      <c r="G704" s="150"/>
      <c r="H704" s="150"/>
      <c r="I704" s="150"/>
      <c r="J704" s="150"/>
      <c r="K704" s="150"/>
      <c r="L704" s="150"/>
      <c r="M704" s="150"/>
      <c r="N704" s="150"/>
      <c r="O704" s="150"/>
      <c r="P704" s="150"/>
      <c r="Q704" s="150"/>
      <c r="R704" s="150"/>
      <c r="S704" s="150"/>
      <c r="T704" s="150"/>
      <c r="U704" s="150"/>
      <c r="V704" s="150"/>
      <c r="W704" s="150"/>
      <c r="X704" s="150"/>
      <c r="Y704" s="150"/>
      <c r="Z704" s="150"/>
      <c r="AA704" s="150"/>
    </row>
    <row r="705" spans="1:27" ht="15.75" customHeight="1">
      <c r="A705" s="150"/>
      <c r="B705" s="150"/>
      <c r="C705" s="150"/>
      <c r="D705" s="150"/>
      <c r="E705" s="150"/>
      <c r="F705" s="150"/>
      <c r="G705" s="150"/>
      <c r="H705" s="150"/>
      <c r="I705" s="150"/>
      <c r="J705" s="150"/>
      <c r="K705" s="150"/>
      <c r="L705" s="150"/>
      <c r="M705" s="150"/>
      <c r="N705" s="150"/>
      <c r="O705" s="150"/>
      <c r="P705" s="150"/>
      <c r="Q705" s="150"/>
      <c r="R705" s="150"/>
      <c r="S705" s="150"/>
      <c r="T705" s="150"/>
      <c r="U705" s="150"/>
      <c r="V705" s="150"/>
      <c r="W705" s="150"/>
      <c r="X705" s="150"/>
      <c r="Y705" s="150"/>
      <c r="Z705" s="150"/>
      <c r="AA705" s="150"/>
    </row>
    <row r="706" spans="1:27" ht="15.75" customHeight="1">
      <c r="A706" s="150"/>
      <c r="B706" s="150"/>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0"/>
      <c r="Z706" s="150"/>
      <c r="AA706" s="150"/>
    </row>
    <row r="707" spans="1:27" ht="15.75" customHeight="1">
      <c r="A707" s="150"/>
      <c r="B707" s="150"/>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0"/>
      <c r="Z707" s="150"/>
      <c r="AA707" s="150"/>
    </row>
    <row r="708" spans="1:27" ht="15.75" customHeight="1">
      <c r="A708" s="150"/>
      <c r="B708" s="150"/>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0"/>
      <c r="Z708" s="150"/>
      <c r="AA708" s="150"/>
    </row>
    <row r="709" spans="1:27" ht="15.75" customHeight="1">
      <c r="A709" s="150"/>
      <c r="B709" s="150"/>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0"/>
      <c r="Z709" s="150"/>
      <c r="AA709" s="150"/>
    </row>
    <row r="710" spans="1:27" ht="15.75" customHeight="1">
      <c r="A710" s="150"/>
      <c r="B710" s="150"/>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0"/>
      <c r="Z710" s="150"/>
      <c r="AA710" s="150"/>
    </row>
    <row r="711" spans="1:27" ht="15.75" customHeight="1">
      <c r="A711" s="150"/>
      <c r="B711" s="150"/>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0"/>
      <c r="Z711" s="150"/>
      <c r="AA711" s="150"/>
    </row>
    <row r="712" spans="1:27" ht="15.75" customHeight="1">
      <c r="A712" s="150"/>
      <c r="B712" s="150"/>
      <c r="C712" s="150"/>
      <c r="D712" s="150"/>
      <c r="E712" s="150"/>
      <c r="F712" s="150"/>
      <c r="G712" s="150"/>
      <c r="H712" s="150"/>
      <c r="I712" s="150"/>
      <c r="J712" s="150"/>
      <c r="K712" s="150"/>
      <c r="L712" s="150"/>
      <c r="M712" s="150"/>
      <c r="N712" s="150"/>
      <c r="O712" s="150"/>
      <c r="P712" s="150"/>
      <c r="Q712" s="150"/>
      <c r="R712" s="150"/>
      <c r="S712" s="150"/>
      <c r="T712" s="150"/>
      <c r="U712" s="150"/>
      <c r="V712" s="150"/>
      <c r="W712" s="150"/>
      <c r="X712" s="150"/>
      <c r="Y712" s="150"/>
      <c r="Z712" s="150"/>
      <c r="AA712" s="150"/>
    </row>
    <row r="713" spans="1:27" ht="15.75" customHeight="1">
      <c r="A713" s="150"/>
      <c r="B713" s="150"/>
      <c r="C713" s="150"/>
      <c r="D713" s="150"/>
      <c r="E713" s="150"/>
      <c r="F713" s="150"/>
      <c r="G713" s="150"/>
      <c r="H713" s="150"/>
      <c r="I713" s="150"/>
      <c r="J713" s="150"/>
      <c r="K713" s="150"/>
      <c r="L713" s="150"/>
      <c r="M713" s="150"/>
      <c r="N713" s="150"/>
      <c r="O713" s="150"/>
      <c r="P713" s="150"/>
      <c r="Q713" s="150"/>
      <c r="R713" s="150"/>
      <c r="S713" s="150"/>
      <c r="T713" s="150"/>
      <c r="U713" s="150"/>
      <c r="V713" s="150"/>
      <c r="W713" s="150"/>
      <c r="X713" s="150"/>
      <c r="Y713" s="150"/>
      <c r="Z713" s="150"/>
      <c r="AA713" s="150"/>
    </row>
    <row r="714" spans="1:27" ht="15.75" customHeight="1">
      <c r="A714" s="150"/>
      <c r="B714" s="150"/>
      <c r="C714" s="150"/>
      <c r="D714" s="150"/>
      <c r="E714" s="150"/>
      <c r="F714" s="150"/>
      <c r="G714" s="150"/>
      <c r="H714" s="150"/>
      <c r="I714" s="150"/>
      <c r="J714" s="150"/>
      <c r="K714" s="150"/>
      <c r="L714" s="150"/>
      <c r="M714" s="150"/>
      <c r="N714" s="150"/>
      <c r="O714" s="150"/>
      <c r="P714" s="150"/>
      <c r="Q714" s="150"/>
      <c r="R714" s="150"/>
      <c r="S714" s="150"/>
      <c r="T714" s="150"/>
      <c r="U714" s="150"/>
      <c r="V714" s="150"/>
      <c r="W714" s="150"/>
      <c r="X714" s="150"/>
      <c r="Y714" s="150"/>
      <c r="Z714" s="150"/>
      <c r="AA714" s="150"/>
    </row>
    <row r="715" spans="1:27" ht="15.75" customHeight="1">
      <c r="A715" s="150"/>
      <c r="B715" s="150"/>
      <c r="C715" s="150"/>
      <c r="D715" s="150"/>
      <c r="E715" s="150"/>
      <c r="F715" s="150"/>
      <c r="G715" s="150"/>
      <c r="H715" s="150"/>
      <c r="I715" s="150"/>
      <c r="J715" s="150"/>
      <c r="K715" s="150"/>
      <c r="L715" s="150"/>
      <c r="M715" s="150"/>
      <c r="N715" s="150"/>
      <c r="O715" s="150"/>
      <c r="P715" s="150"/>
      <c r="Q715" s="150"/>
      <c r="R715" s="150"/>
      <c r="S715" s="150"/>
      <c r="T715" s="150"/>
      <c r="U715" s="150"/>
      <c r="V715" s="150"/>
      <c r="W715" s="150"/>
      <c r="X715" s="150"/>
      <c r="Y715" s="150"/>
      <c r="Z715" s="150"/>
      <c r="AA715" s="150"/>
    </row>
    <row r="716" spans="1:27" ht="15.75" customHeight="1">
      <c r="A716" s="150"/>
      <c r="B716" s="150"/>
      <c r="C716" s="150"/>
      <c r="D716" s="150"/>
      <c r="E716" s="150"/>
      <c r="F716" s="150"/>
      <c r="G716" s="150"/>
      <c r="H716" s="150"/>
      <c r="I716" s="150"/>
      <c r="J716" s="150"/>
      <c r="K716" s="150"/>
      <c r="L716" s="150"/>
      <c r="M716" s="150"/>
      <c r="N716" s="150"/>
      <c r="O716" s="150"/>
      <c r="P716" s="150"/>
      <c r="Q716" s="150"/>
      <c r="R716" s="150"/>
      <c r="S716" s="150"/>
      <c r="T716" s="150"/>
      <c r="U716" s="150"/>
      <c r="V716" s="150"/>
      <c r="W716" s="150"/>
      <c r="X716" s="150"/>
      <c r="Y716" s="150"/>
      <c r="Z716" s="150"/>
      <c r="AA716" s="150"/>
    </row>
    <row r="717" spans="1:27" ht="15.75" customHeight="1">
      <c r="A717" s="150"/>
      <c r="B717" s="150"/>
      <c r="C717" s="150"/>
      <c r="D717" s="150"/>
      <c r="E717" s="150"/>
      <c r="F717" s="150"/>
      <c r="G717" s="150"/>
      <c r="H717" s="150"/>
      <c r="I717" s="150"/>
      <c r="J717" s="150"/>
      <c r="K717" s="150"/>
      <c r="L717" s="150"/>
      <c r="M717" s="150"/>
      <c r="N717" s="150"/>
      <c r="O717" s="150"/>
      <c r="P717" s="150"/>
      <c r="Q717" s="150"/>
      <c r="R717" s="150"/>
      <c r="S717" s="150"/>
      <c r="T717" s="150"/>
      <c r="U717" s="150"/>
      <c r="V717" s="150"/>
      <c r="W717" s="150"/>
      <c r="X717" s="150"/>
      <c r="Y717" s="150"/>
      <c r="Z717" s="150"/>
      <c r="AA717" s="150"/>
    </row>
    <row r="718" spans="1:27" ht="15.75" customHeight="1">
      <c r="A718" s="150"/>
      <c r="B718" s="150"/>
      <c r="C718" s="150"/>
      <c r="D718" s="150"/>
      <c r="E718" s="150"/>
      <c r="F718" s="150"/>
      <c r="G718" s="150"/>
      <c r="H718" s="150"/>
      <c r="I718" s="150"/>
      <c r="J718" s="150"/>
      <c r="K718" s="150"/>
      <c r="L718" s="150"/>
      <c r="M718" s="150"/>
      <c r="N718" s="150"/>
      <c r="O718" s="150"/>
      <c r="P718" s="150"/>
      <c r="Q718" s="150"/>
      <c r="R718" s="150"/>
      <c r="S718" s="150"/>
      <c r="T718" s="150"/>
      <c r="U718" s="150"/>
      <c r="V718" s="150"/>
      <c r="W718" s="150"/>
      <c r="X718" s="150"/>
      <c r="Y718" s="150"/>
      <c r="Z718" s="150"/>
      <c r="AA718" s="150"/>
    </row>
    <row r="719" spans="1:27" ht="15.75" customHeight="1">
      <c r="A719" s="150"/>
      <c r="B719" s="150"/>
      <c r="C719" s="150"/>
      <c r="D719" s="150"/>
      <c r="E719" s="150"/>
      <c r="F719" s="150"/>
      <c r="G719" s="150"/>
      <c r="H719" s="150"/>
      <c r="I719" s="150"/>
      <c r="J719" s="150"/>
      <c r="K719" s="150"/>
      <c r="L719" s="150"/>
      <c r="M719" s="150"/>
      <c r="N719" s="150"/>
      <c r="O719" s="150"/>
      <c r="P719" s="150"/>
      <c r="Q719" s="150"/>
      <c r="R719" s="150"/>
      <c r="S719" s="150"/>
      <c r="T719" s="150"/>
      <c r="U719" s="150"/>
      <c r="V719" s="150"/>
      <c r="W719" s="150"/>
      <c r="X719" s="150"/>
      <c r="Y719" s="150"/>
      <c r="Z719" s="150"/>
      <c r="AA719" s="150"/>
    </row>
    <row r="720" spans="1:27" ht="15.75" customHeight="1">
      <c r="A720" s="150"/>
      <c r="B720" s="150"/>
      <c r="C720" s="150"/>
      <c r="D720" s="150"/>
      <c r="E720" s="150"/>
      <c r="F720" s="150"/>
      <c r="G720" s="150"/>
      <c r="H720" s="150"/>
      <c r="I720" s="150"/>
      <c r="J720" s="150"/>
      <c r="K720" s="150"/>
      <c r="L720" s="150"/>
      <c r="M720" s="150"/>
      <c r="N720" s="150"/>
      <c r="O720" s="150"/>
      <c r="P720" s="150"/>
      <c r="Q720" s="150"/>
      <c r="R720" s="150"/>
      <c r="S720" s="150"/>
      <c r="T720" s="150"/>
      <c r="U720" s="150"/>
      <c r="V720" s="150"/>
      <c r="W720" s="150"/>
      <c r="X720" s="150"/>
      <c r="Y720" s="150"/>
      <c r="Z720" s="150"/>
      <c r="AA720" s="150"/>
    </row>
    <row r="721" spans="1:27" ht="15.75" customHeight="1">
      <c r="A721" s="150"/>
      <c r="B721" s="150"/>
      <c r="C721" s="150"/>
      <c r="D721" s="150"/>
      <c r="E721" s="150"/>
      <c r="F721" s="150"/>
      <c r="G721" s="150"/>
      <c r="H721" s="150"/>
      <c r="I721" s="150"/>
      <c r="J721" s="150"/>
      <c r="K721" s="150"/>
      <c r="L721" s="150"/>
      <c r="M721" s="150"/>
      <c r="N721" s="150"/>
      <c r="O721" s="150"/>
      <c r="P721" s="150"/>
      <c r="Q721" s="150"/>
      <c r="R721" s="150"/>
      <c r="S721" s="150"/>
      <c r="T721" s="150"/>
      <c r="U721" s="150"/>
      <c r="V721" s="150"/>
      <c r="W721" s="150"/>
      <c r="X721" s="150"/>
      <c r="Y721" s="150"/>
      <c r="Z721" s="150"/>
      <c r="AA721" s="150"/>
    </row>
    <row r="722" spans="1:27" ht="15.75" customHeight="1">
      <c r="A722" s="150"/>
      <c r="B722" s="150"/>
      <c r="C722" s="150"/>
      <c r="D722" s="150"/>
      <c r="E722" s="150"/>
      <c r="F722" s="150"/>
      <c r="G722" s="150"/>
      <c r="H722" s="150"/>
      <c r="I722" s="150"/>
      <c r="J722" s="150"/>
      <c r="K722" s="150"/>
      <c r="L722" s="150"/>
      <c r="M722" s="150"/>
      <c r="N722" s="150"/>
      <c r="O722" s="150"/>
      <c r="P722" s="150"/>
      <c r="Q722" s="150"/>
      <c r="R722" s="150"/>
      <c r="S722" s="150"/>
      <c r="T722" s="150"/>
      <c r="U722" s="150"/>
      <c r="V722" s="150"/>
      <c r="W722" s="150"/>
      <c r="X722" s="150"/>
      <c r="Y722" s="150"/>
      <c r="Z722" s="150"/>
      <c r="AA722" s="150"/>
    </row>
    <row r="723" spans="1:27" ht="15.75" customHeight="1">
      <c r="A723" s="150"/>
      <c r="B723" s="150"/>
      <c r="C723" s="150"/>
      <c r="D723" s="150"/>
      <c r="E723" s="150"/>
      <c r="F723" s="150"/>
      <c r="G723" s="150"/>
      <c r="H723" s="150"/>
      <c r="I723" s="150"/>
      <c r="J723" s="150"/>
      <c r="K723" s="150"/>
      <c r="L723" s="150"/>
      <c r="M723" s="150"/>
      <c r="N723" s="150"/>
      <c r="O723" s="150"/>
      <c r="P723" s="150"/>
      <c r="Q723" s="150"/>
      <c r="R723" s="150"/>
      <c r="S723" s="150"/>
      <c r="T723" s="150"/>
      <c r="U723" s="150"/>
      <c r="V723" s="150"/>
      <c r="W723" s="150"/>
      <c r="X723" s="150"/>
      <c r="Y723" s="150"/>
      <c r="Z723" s="150"/>
      <c r="AA723" s="150"/>
    </row>
    <row r="724" spans="1:27" ht="15.75" customHeight="1">
      <c r="A724" s="150"/>
      <c r="B724" s="150"/>
      <c r="C724" s="150"/>
      <c r="D724" s="150"/>
      <c r="E724" s="150"/>
      <c r="F724" s="150"/>
      <c r="G724" s="150"/>
      <c r="H724" s="150"/>
      <c r="I724" s="150"/>
      <c r="J724" s="150"/>
      <c r="K724" s="150"/>
      <c r="L724" s="150"/>
      <c r="M724" s="150"/>
      <c r="N724" s="150"/>
      <c r="O724" s="150"/>
      <c r="P724" s="150"/>
      <c r="Q724" s="150"/>
      <c r="R724" s="150"/>
      <c r="S724" s="150"/>
      <c r="T724" s="150"/>
      <c r="U724" s="150"/>
      <c r="V724" s="150"/>
      <c r="W724" s="150"/>
      <c r="X724" s="150"/>
      <c r="Y724" s="150"/>
      <c r="Z724" s="150"/>
      <c r="AA724" s="150"/>
    </row>
    <row r="725" spans="1:27" ht="15.75" customHeight="1">
      <c r="A725" s="150"/>
      <c r="B725" s="150"/>
      <c r="C725" s="150"/>
      <c r="D725" s="150"/>
      <c r="E725" s="150"/>
      <c r="F725" s="150"/>
      <c r="G725" s="150"/>
      <c r="H725" s="150"/>
      <c r="I725" s="150"/>
      <c r="J725" s="150"/>
      <c r="K725" s="150"/>
      <c r="L725" s="150"/>
      <c r="M725" s="150"/>
      <c r="N725" s="150"/>
      <c r="O725" s="150"/>
      <c r="P725" s="150"/>
      <c r="Q725" s="150"/>
      <c r="R725" s="150"/>
      <c r="S725" s="150"/>
      <c r="T725" s="150"/>
      <c r="U725" s="150"/>
      <c r="V725" s="150"/>
      <c r="W725" s="150"/>
      <c r="X725" s="150"/>
      <c r="Y725" s="150"/>
      <c r="Z725" s="150"/>
      <c r="AA725" s="150"/>
    </row>
    <row r="726" spans="1:27" ht="15.75" customHeight="1">
      <c r="A726" s="150"/>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c r="AA726" s="150"/>
    </row>
    <row r="727" spans="1:27" ht="15.75" customHeight="1">
      <c r="A727" s="150"/>
      <c r="B727" s="150"/>
      <c r="C727" s="150"/>
      <c r="D727" s="150"/>
      <c r="E727" s="150"/>
      <c r="F727" s="150"/>
      <c r="G727" s="150"/>
      <c r="H727" s="150"/>
      <c r="I727" s="150"/>
      <c r="J727" s="150"/>
      <c r="K727" s="150"/>
      <c r="L727" s="150"/>
      <c r="M727" s="150"/>
      <c r="N727" s="150"/>
      <c r="O727" s="150"/>
      <c r="P727" s="150"/>
      <c r="Q727" s="150"/>
      <c r="R727" s="150"/>
      <c r="S727" s="150"/>
      <c r="T727" s="150"/>
      <c r="U727" s="150"/>
      <c r="V727" s="150"/>
      <c r="W727" s="150"/>
      <c r="X727" s="150"/>
      <c r="Y727" s="150"/>
      <c r="Z727" s="150"/>
      <c r="AA727" s="150"/>
    </row>
    <row r="728" spans="1:27" ht="15.75" customHeight="1">
      <c r="A728" s="150"/>
      <c r="B728" s="150"/>
      <c r="C728" s="150"/>
      <c r="D728" s="150"/>
      <c r="E728" s="150"/>
      <c r="F728" s="150"/>
      <c r="G728" s="150"/>
      <c r="H728" s="150"/>
      <c r="I728" s="150"/>
      <c r="J728" s="150"/>
      <c r="K728" s="150"/>
      <c r="L728" s="150"/>
      <c r="M728" s="150"/>
      <c r="N728" s="150"/>
      <c r="O728" s="150"/>
      <c r="P728" s="150"/>
      <c r="Q728" s="150"/>
      <c r="R728" s="150"/>
      <c r="S728" s="150"/>
      <c r="T728" s="150"/>
      <c r="U728" s="150"/>
      <c r="V728" s="150"/>
      <c r="W728" s="150"/>
      <c r="X728" s="150"/>
      <c r="Y728" s="150"/>
      <c r="Z728" s="150"/>
      <c r="AA728" s="150"/>
    </row>
    <row r="729" spans="1:27" ht="15.75" customHeight="1">
      <c r="A729" s="150"/>
      <c r="B729" s="150"/>
      <c r="C729" s="150"/>
      <c r="D729" s="150"/>
      <c r="E729" s="150"/>
      <c r="F729" s="150"/>
      <c r="G729" s="150"/>
      <c r="H729" s="150"/>
      <c r="I729" s="150"/>
      <c r="J729" s="150"/>
      <c r="K729" s="150"/>
      <c r="L729" s="150"/>
      <c r="M729" s="150"/>
      <c r="N729" s="150"/>
      <c r="O729" s="150"/>
      <c r="P729" s="150"/>
      <c r="Q729" s="150"/>
      <c r="R729" s="150"/>
      <c r="S729" s="150"/>
      <c r="T729" s="150"/>
      <c r="U729" s="150"/>
      <c r="V729" s="150"/>
      <c r="W729" s="150"/>
      <c r="X729" s="150"/>
      <c r="Y729" s="150"/>
      <c r="Z729" s="150"/>
      <c r="AA729" s="150"/>
    </row>
    <row r="730" spans="1:27" ht="15.75" customHeight="1">
      <c r="A730" s="150"/>
      <c r="B730" s="150"/>
      <c r="C730" s="150"/>
      <c r="D730" s="150"/>
      <c r="E730" s="150"/>
      <c r="F730" s="150"/>
      <c r="G730" s="150"/>
      <c r="H730" s="150"/>
      <c r="I730" s="150"/>
      <c r="J730" s="150"/>
      <c r="K730" s="150"/>
      <c r="L730" s="150"/>
      <c r="M730" s="150"/>
      <c r="N730" s="150"/>
      <c r="O730" s="150"/>
      <c r="P730" s="150"/>
      <c r="Q730" s="150"/>
      <c r="R730" s="150"/>
      <c r="S730" s="150"/>
      <c r="T730" s="150"/>
      <c r="U730" s="150"/>
      <c r="V730" s="150"/>
      <c r="W730" s="150"/>
      <c r="X730" s="150"/>
      <c r="Y730" s="150"/>
      <c r="Z730" s="150"/>
      <c r="AA730" s="150"/>
    </row>
    <row r="731" spans="1:27" ht="15.75" customHeight="1">
      <c r="A731" s="150"/>
      <c r="B731" s="150"/>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c r="Z731" s="150"/>
      <c r="AA731" s="150"/>
    </row>
    <row r="732" spans="1:27" ht="15.75" customHeight="1">
      <c r="A732" s="150"/>
      <c r="B732" s="150"/>
      <c r="C732" s="150"/>
      <c r="D732" s="150"/>
      <c r="E732" s="150"/>
      <c r="F732" s="150"/>
      <c r="G732" s="150"/>
      <c r="H732" s="150"/>
      <c r="I732" s="150"/>
      <c r="J732" s="150"/>
      <c r="K732" s="150"/>
      <c r="L732" s="150"/>
      <c r="M732" s="150"/>
      <c r="N732" s="150"/>
      <c r="O732" s="150"/>
      <c r="P732" s="150"/>
      <c r="Q732" s="150"/>
      <c r="R732" s="150"/>
      <c r="S732" s="150"/>
      <c r="T732" s="150"/>
      <c r="U732" s="150"/>
      <c r="V732" s="150"/>
      <c r="W732" s="150"/>
      <c r="X732" s="150"/>
      <c r="Y732" s="150"/>
      <c r="Z732" s="150"/>
      <c r="AA732" s="150"/>
    </row>
    <row r="733" spans="1:27" ht="15.75" customHeight="1">
      <c r="A733" s="150"/>
      <c r="B733" s="150"/>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0"/>
      <c r="Z733" s="150"/>
      <c r="AA733" s="150"/>
    </row>
    <row r="734" spans="1:27" ht="15.75" customHeight="1">
      <c r="A734" s="150"/>
      <c r="B734" s="150"/>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0"/>
      <c r="Z734" s="150"/>
      <c r="AA734" s="150"/>
    </row>
    <row r="735" spans="1:27" ht="15.75" customHeight="1">
      <c r="A735" s="150"/>
      <c r="B735" s="150"/>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0"/>
      <c r="Z735" s="150"/>
      <c r="AA735" s="150"/>
    </row>
    <row r="736" spans="1:27" ht="15.75" customHeight="1">
      <c r="A736" s="150"/>
      <c r="B736" s="150"/>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0"/>
      <c r="Z736" s="150"/>
      <c r="AA736" s="150"/>
    </row>
    <row r="737" spans="1:27" ht="15.75" customHeight="1">
      <c r="A737" s="150"/>
      <c r="B737" s="150"/>
      <c r="C737" s="150"/>
      <c r="D737" s="150"/>
      <c r="E737" s="150"/>
      <c r="F737" s="150"/>
      <c r="G737" s="150"/>
      <c r="H737" s="150"/>
      <c r="I737" s="150"/>
      <c r="J737" s="150"/>
      <c r="K737" s="150"/>
      <c r="L737" s="150"/>
      <c r="M737" s="150"/>
      <c r="N737" s="150"/>
      <c r="O737" s="150"/>
      <c r="P737" s="150"/>
      <c r="Q737" s="150"/>
      <c r="R737" s="150"/>
      <c r="S737" s="150"/>
      <c r="T737" s="150"/>
      <c r="U737" s="150"/>
      <c r="V737" s="150"/>
      <c r="W737" s="150"/>
      <c r="X737" s="150"/>
      <c r="Y737" s="150"/>
      <c r="Z737" s="150"/>
      <c r="AA737" s="150"/>
    </row>
    <row r="738" spans="1:27" ht="15.75" customHeight="1">
      <c r="A738" s="150"/>
      <c r="B738" s="150"/>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0"/>
      <c r="Z738" s="150"/>
      <c r="AA738" s="150"/>
    </row>
    <row r="739" spans="1:27" ht="15.75" customHeight="1">
      <c r="A739" s="150"/>
      <c r="B739" s="150"/>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0"/>
      <c r="Z739" s="150"/>
      <c r="AA739" s="150"/>
    </row>
    <row r="740" spans="1:27" ht="15.75" customHeight="1">
      <c r="A740" s="150"/>
      <c r="B740" s="150"/>
      <c r="C740" s="150"/>
      <c r="D740" s="150"/>
      <c r="E740" s="150"/>
      <c r="F740" s="150"/>
      <c r="G740" s="150"/>
      <c r="H740" s="150"/>
      <c r="I740" s="150"/>
      <c r="J740" s="150"/>
      <c r="K740" s="150"/>
      <c r="L740" s="150"/>
      <c r="M740" s="150"/>
      <c r="N740" s="150"/>
      <c r="O740" s="150"/>
      <c r="P740" s="150"/>
      <c r="Q740" s="150"/>
      <c r="R740" s="150"/>
      <c r="S740" s="150"/>
      <c r="T740" s="150"/>
      <c r="U740" s="150"/>
      <c r="V740" s="150"/>
      <c r="W740" s="150"/>
      <c r="X740" s="150"/>
      <c r="Y740" s="150"/>
      <c r="Z740" s="150"/>
      <c r="AA740" s="150"/>
    </row>
    <row r="741" spans="1:27" ht="15.75" customHeight="1">
      <c r="A741" s="150"/>
      <c r="B741" s="150"/>
      <c r="C741" s="150"/>
      <c r="D741" s="150"/>
      <c r="E741" s="150"/>
      <c r="F741" s="150"/>
      <c r="G741" s="150"/>
      <c r="H741" s="150"/>
      <c r="I741" s="150"/>
      <c r="J741" s="150"/>
      <c r="K741" s="150"/>
      <c r="L741" s="150"/>
      <c r="M741" s="150"/>
      <c r="N741" s="150"/>
      <c r="O741" s="150"/>
      <c r="P741" s="150"/>
      <c r="Q741" s="150"/>
      <c r="R741" s="150"/>
      <c r="S741" s="150"/>
      <c r="T741" s="150"/>
      <c r="U741" s="150"/>
      <c r="V741" s="150"/>
      <c r="W741" s="150"/>
      <c r="X741" s="150"/>
      <c r="Y741" s="150"/>
      <c r="Z741" s="150"/>
      <c r="AA741" s="150"/>
    </row>
    <row r="742" spans="1:27" ht="15.75" customHeight="1">
      <c r="A742" s="150"/>
      <c r="B742" s="150"/>
      <c r="C742" s="150"/>
      <c r="D742" s="150"/>
      <c r="E742" s="150"/>
      <c r="F742" s="150"/>
      <c r="G742" s="150"/>
      <c r="H742" s="150"/>
      <c r="I742" s="150"/>
      <c r="J742" s="150"/>
      <c r="K742" s="150"/>
      <c r="L742" s="150"/>
      <c r="M742" s="150"/>
      <c r="N742" s="150"/>
      <c r="O742" s="150"/>
      <c r="P742" s="150"/>
      <c r="Q742" s="150"/>
      <c r="R742" s="150"/>
      <c r="S742" s="150"/>
      <c r="T742" s="150"/>
      <c r="U742" s="150"/>
      <c r="V742" s="150"/>
      <c r="W742" s="150"/>
      <c r="X742" s="150"/>
      <c r="Y742" s="150"/>
      <c r="Z742" s="150"/>
      <c r="AA742" s="150"/>
    </row>
    <row r="743" spans="1:27" ht="15.75" customHeight="1">
      <c r="A743" s="150"/>
      <c r="B743" s="150"/>
      <c r="C743" s="150"/>
      <c r="D743" s="150"/>
      <c r="E743" s="150"/>
      <c r="F743" s="150"/>
      <c r="G743" s="150"/>
      <c r="H743" s="150"/>
      <c r="I743" s="150"/>
      <c r="J743" s="150"/>
      <c r="K743" s="150"/>
      <c r="L743" s="150"/>
      <c r="M743" s="150"/>
      <c r="N743" s="150"/>
      <c r="O743" s="150"/>
      <c r="P743" s="150"/>
      <c r="Q743" s="150"/>
      <c r="R743" s="150"/>
      <c r="S743" s="150"/>
      <c r="T743" s="150"/>
      <c r="U743" s="150"/>
      <c r="V743" s="150"/>
      <c r="W743" s="150"/>
      <c r="X743" s="150"/>
      <c r="Y743" s="150"/>
      <c r="Z743" s="150"/>
      <c r="AA743" s="150"/>
    </row>
    <row r="744" spans="1:27" ht="15.75" customHeight="1">
      <c r="A744" s="150"/>
      <c r="B744" s="150"/>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0"/>
      <c r="Z744" s="150"/>
      <c r="AA744" s="150"/>
    </row>
    <row r="745" spans="1:27" ht="15.75" customHeight="1">
      <c r="A745" s="150"/>
      <c r="B745" s="150"/>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0"/>
      <c r="Z745" s="150"/>
      <c r="AA745" s="150"/>
    </row>
    <row r="746" spans="1:27" ht="15.75" customHeight="1">
      <c r="A746" s="150"/>
      <c r="B746" s="150"/>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0"/>
      <c r="Z746" s="150"/>
      <c r="AA746" s="150"/>
    </row>
    <row r="747" spans="1:27" ht="15.75" customHeight="1">
      <c r="A747" s="150"/>
      <c r="B747" s="150"/>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0"/>
      <c r="Z747" s="150"/>
      <c r="AA747" s="150"/>
    </row>
    <row r="748" spans="1:27" ht="15.75" customHeight="1">
      <c r="A748" s="150"/>
      <c r="B748" s="150"/>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0"/>
      <c r="Z748" s="150"/>
      <c r="AA748" s="150"/>
    </row>
    <row r="749" spans="1:27" ht="15.75" customHeight="1">
      <c r="A749" s="150"/>
      <c r="B749" s="150"/>
      <c r="C749" s="150"/>
      <c r="D749" s="150"/>
      <c r="E749" s="150"/>
      <c r="F749" s="150"/>
      <c r="G749" s="150"/>
      <c r="H749" s="150"/>
      <c r="I749" s="150"/>
      <c r="J749" s="150"/>
      <c r="K749" s="150"/>
      <c r="L749" s="150"/>
      <c r="M749" s="150"/>
      <c r="N749" s="150"/>
      <c r="O749" s="150"/>
      <c r="P749" s="150"/>
      <c r="Q749" s="150"/>
      <c r="R749" s="150"/>
      <c r="S749" s="150"/>
      <c r="T749" s="150"/>
      <c r="U749" s="150"/>
      <c r="V749" s="150"/>
      <c r="W749" s="150"/>
      <c r="X749" s="150"/>
      <c r="Y749" s="150"/>
      <c r="Z749" s="150"/>
      <c r="AA749" s="150"/>
    </row>
    <row r="750" spans="1:27" ht="15.75" customHeight="1">
      <c r="A750" s="150"/>
      <c r="B750" s="150"/>
      <c r="C750" s="150"/>
      <c r="D750" s="150"/>
      <c r="E750" s="150"/>
      <c r="F750" s="150"/>
      <c r="G750" s="150"/>
      <c r="H750" s="150"/>
      <c r="I750" s="150"/>
      <c r="J750" s="150"/>
      <c r="K750" s="150"/>
      <c r="L750" s="150"/>
      <c r="M750" s="150"/>
      <c r="N750" s="150"/>
      <c r="O750" s="150"/>
      <c r="P750" s="150"/>
      <c r="Q750" s="150"/>
      <c r="R750" s="150"/>
      <c r="S750" s="150"/>
      <c r="T750" s="150"/>
      <c r="U750" s="150"/>
      <c r="V750" s="150"/>
      <c r="W750" s="150"/>
      <c r="X750" s="150"/>
      <c r="Y750" s="150"/>
      <c r="Z750" s="150"/>
      <c r="AA750" s="150"/>
    </row>
    <row r="751" spans="1:27" ht="15.75" customHeight="1">
      <c r="A751" s="150"/>
      <c r="B751" s="150"/>
      <c r="C751" s="150"/>
      <c r="D751" s="150"/>
      <c r="E751" s="150"/>
      <c r="F751" s="150"/>
      <c r="G751" s="150"/>
      <c r="H751" s="150"/>
      <c r="I751" s="150"/>
      <c r="J751" s="150"/>
      <c r="K751" s="150"/>
      <c r="L751" s="150"/>
      <c r="M751" s="150"/>
      <c r="N751" s="150"/>
      <c r="O751" s="150"/>
      <c r="P751" s="150"/>
      <c r="Q751" s="150"/>
      <c r="R751" s="150"/>
      <c r="S751" s="150"/>
      <c r="T751" s="150"/>
      <c r="U751" s="150"/>
      <c r="V751" s="150"/>
      <c r="W751" s="150"/>
      <c r="X751" s="150"/>
      <c r="Y751" s="150"/>
      <c r="Z751" s="150"/>
      <c r="AA751" s="150"/>
    </row>
    <row r="752" spans="1:27" ht="15.75" customHeight="1">
      <c r="A752" s="150"/>
      <c r="B752" s="150"/>
      <c r="C752" s="150"/>
      <c r="D752" s="150"/>
      <c r="E752" s="150"/>
      <c r="F752" s="150"/>
      <c r="G752" s="150"/>
      <c r="H752" s="150"/>
      <c r="I752" s="150"/>
      <c r="J752" s="150"/>
      <c r="K752" s="150"/>
      <c r="L752" s="150"/>
      <c r="M752" s="150"/>
      <c r="N752" s="150"/>
      <c r="O752" s="150"/>
      <c r="P752" s="150"/>
      <c r="Q752" s="150"/>
      <c r="R752" s="150"/>
      <c r="S752" s="150"/>
      <c r="T752" s="150"/>
      <c r="U752" s="150"/>
      <c r="V752" s="150"/>
      <c r="W752" s="150"/>
      <c r="X752" s="150"/>
      <c r="Y752" s="150"/>
      <c r="Z752" s="150"/>
      <c r="AA752" s="150"/>
    </row>
    <row r="753" spans="1:27" ht="15.75" customHeight="1">
      <c r="A753" s="150"/>
      <c r="B753" s="150"/>
      <c r="C753" s="150"/>
      <c r="D753" s="150"/>
      <c r="E753" s="150"/>
      <c r="F753" s="150"/>
      <c r="G753" s="150"/>
      <c r="H753" s="150"/>
      <c r="I753" s="150"/>
      <c r="J753" s="150"/>
      <c r="K753" s="150"/>
      <c r="L753" s="150"/>
      <c r="M753" s="150"/>
      <c r="N753" s="150"/>
      <c r="O753" s="150"/>
      <c r="P753" s="150"/>
      <c r="Q753" s="150"/>
      <c r="R753" s="150"/>
      <c r="S753" s="150"/>
      <c r="T753" s="150"/>
      <c r="U753" s="150"/>
      <c r="V753" s="150"/>
      <c r="W753" s="150"/>
      <c r="X753" s="150"/>
      <c r="Y753" s="150"/>
      <c r="Z753" s="150"/>
      <c r="AA753" s="150"/>
    </row>
    <row r="754" spans="1:27" ht="15.75" customHeight="1">
      <c r="A754" s="150"/>
      <c r="B754" s="150"/>
      <c r="C754" s="150"/>
      <c r="D754" s="150"/>
      <c r="E754" s="150"/>
      <c r="F754" s="150"/>
      <c r="G754" s="150"/>
      <c r="H754" s="150"/>
      <c r="I754" s="150"/>
      <c r="J754" s="150"/>
      <c r="K754" s="150"/>
      <c r="L754" s="150"/>
      <c r="M754" s="150"/>
      <c r="N754" s="150"/>
      <c r="O754" s="150"/>
      <c r="P754" s="150"/>
      <c r="Q754" s="150"/>
      <c r="R754" s="150"/>
      <c r="S754" s="150"/>
      <c r="T754" s="150"/>
      <c r="U754" s="150"/>
      <c r="V754" s="150"/>
      <c r="W754" s="150"/>
      <c r="X754" s="150"/>
      <c r="Y754" s="150"/>
      <c r="Z754" s="150"/>
      <c r="AA754" s="150"/>
    </row>
    <row r="755" spans="1:27" ht="15.75" customHeight="1">
      <c r="A755" s="150"/>
      <c r="B755" s="150"/>
      <c r="C755" s="150"/>
      <c r="D755" s="150"/>
      <c r="E755" s="150"/>
      <c r="F755" s="150"/>
      <c r="G755" s="150"/>
      <c r="H755" s="150"/>
      <c r="I755" s="150"/>
      <c r="J755" s="150"/>
      <c r="K755" s="150"/>
      <c r="L755" s="150"/>
      <c r="M755" s="150"/>
      <c r="N755" s="150"/>
      <c r="O755" s="150"/>
      <c r="P755" s="150"/>
      <c r="Q755" s="150"/>
      <c r="R755" s="150"/>
      <c r="S755" s="150"/>
      <c r="T755" s="150"/>
      <c r="U755" s="150"/>
      <c r="V755" s="150"/>
      <c r="W755" s="150"/>
      <c r="X755" s="150"/>
      <c r="Y755" s="150"/>
      <c r="Z755" s="150"/>
      <c r="AA755" s="150"/>
    </row>
    <row r="756" spans="1:27" ht="15.75" customHeight="1">
      <c r="A756" s="150"/>
      <c r="B756" s="150"/>
      <c r="C756" s="150"/>
      <c r="D756" s="150"/>
      <c r="E756" s="150"/>
      <c r="F756" s="150"/>
      <c r="G756" s="150"/>
      <c r="H756" s="150"/>
      <c r="I756" s="150"/>
      <c r="J756" s="150"/>
      <c r="K756" s="150"/>
      <c r="L756" s="150"/>
      <c r="M756" s="150"/>
      <c r="N756" s="150"/>
      <c r="O756" s="150"/>
      <c r="P756" s="150"/>
      <c r="Q756" s="150"/>
      <c r="R756" s="150"/>
      <c r="S756" s="150"/>
      <c r="T756" s="150"/>
      <c r="U756" s="150"/>
      <c r="V756" s="150"/>
      <c r="W756" s="150"/>
      <c r="X756" s="150"/>
      <c r="Y756" s="150"/>
      <c r="Z756" s="150"/>
      <c r="AA756" s="150"/>
    </row>
    <row r="757" spans="1:27" ht="15.75" customHeight="1">
      <c r="A757" s="150"/>
      <c r="B757" s="150"/>
      <c r="C757" s="150"/>
      <c r="D757" s="150"/>
      <c r="E757" s="150"/>
      <c r="F757" s="150"/>
      <c r="G757" s="150"/>
      <c r="H757" s="150"/>
      <c r="I757" s="150"/>
      <c r="J757" s="150"/>
      <c r="K757" s="150"/>
      <c r="L757" s="150"/>
      <c r="M757" s="150"/>
      <c r="N757" s="150"/>
      <c r="O757" s="150"/>
      <c r="P757" s="150"/>
      <c r="Q757" s="150"/>
      <c r="R757" s="150"/>
      <c r="S757" s="150"/>
      <c r="T757" s="150"/>
      <c r="U757" s="150"/>
      <c r="V757" s="150"/>
      <c r="W757" s="150"/>
      <c r="X757" s="150"/>
      <c r="Y757" s="150"/>
      <c r="Z757" s="150"/>
      <c r="AA757" s="150"/>
    </row>
    <row r="758" spans="1:27" ht="15.75" customHeight="1">
      <c r="A758" s="150"/>
      <c r="B758" s="150"/>
      <c r="C758" s="150"/>
      <c r="D758" s="150"/>
      <c r="E758" s="150"/>
      <c r="F758" s="150"/>
      <c r="G758" s="150"/>
      <c r="H758" s="150"/>
      <c r="I758" s="150"/>
      <c r="J758" s="150"/>
      <c r="K758" s="150"/>
      <c r="L758" s="150"/>
      <c r="M758" s="150"/>
      <c r="N758" s="150"/>
      <c r="O758" s="150"/>
      <c r="P758" s="150"/>
      <c r="Q758" s="150"/>
      <c r="R758" s="150"/>
      <c r="S758" s="150"/>
      <c r="T758" s="150"/>
      <c r="U758" s="150"/>
      <c r="V758" s="150"/>
      <c r="W758" s="150"/>
      <c r="X758" s="150"/>
      <c r="Y758" s="150"/>
      <c r="Z758" s="150"/>
      <c r="AA758" s="150"/>
    </row>
    <row r="759" spans="1:27" ht="15.75" customHeight="1">
      <c r="A759" s="150"/>
      <c r="B759" s="150"/>
      <c r="C759" s="150"/>
      <c r="D759" s="150"/>
      <c r="E759" s="150"/>
      <c r="F759" s="150"/>
      <c r="G759" s="150"/>
      <c r="H759" s="150"/>
      <c r="I759" s="150"/>
      <c r="J759" s="150"/>
      <c r="K759" s="150"/>
      <c r="L759" s="150"/>
      <c r="M759" s="150"/>
      <c r="N759" s="150"/>
      <c r="O759" s="150"/>
      <c r="P759" s="150"/>
      <c r="Q759" s="150"/>
      <c r="R759" s="150"/>
      <c r="S759" s="150"/>
      <c r="T759" s="150"/>
      <c r="U759" s="150"/>
      <c r="V759" s="150"/>
      <c r="W759" s="150"/>
      <c r="X759" s="150"/>
      <c r="Y759" s="150"/>
      <c r="Z759" s="150"/>
      <c r="AA759" s="150"/>
    </row>
    <row r="760" spans="1:27" ht="15.75" customHeight="1">
      <c r="A760" s="150"/>
      <c r="B760" s="150"/>
      <c r="C760" s="150"/>
      <c r="D760" s="150"/>
      <c r="E760" s="150"/>
      <c r="F760" s="150"/>
      <c r="G760" s="150"/>
      <c r="H760" s="150"/>
      <c r="I760" s="150"/>
      <c r="J760" s="150"/>
      <c r="K760" s="150"/>
      <c r="L760" s="150"/>
      <c r="M760" s="150"/>
      <c r="N760" s="150"/>
      <c r="O760" s="150"/>
      <c r="P760" s="150"/>
      <c r="Q760" s="150"/>
      <c r="R760" s="150"/>
      <c r="S760" s="150"/>
      <c r="T760" s="150"/>
      <c r="U760" s="150"/>
      <c r="V760" s="150"/>
      <c r="W760" s="150"/>
      <c r="X760" s="150"/>
      <c r="Y760" s="150"/>
      <c r="Z760" s="150"/>
      <c r="AA760" s="150"/>
    </row>
    <row r="761" spans="1:27" ht="15.75" customHeight="1">
      <c r="A761" s="150"/>
      <c r="B761" s="150"/>
      <c r="C761" s="150"/>
      <c r="D761" s="150"/>
      <c r="E761" s="150"/>
      <c r="F761" s="150"/>
      <c r="G761" s="150"/>
      <c r="H761" s="150"/>
      <c r="I761" s="150"/>
      <c r="J761" s="150"/>
      <c r="K761" s="150"/>
      <c r="L761" s="150"/>
      <c r="M761" s="150"/>
      <c r="N761" s="150"/>
      <c r="O761" s="150"/>
      <c r="P761" s="150"/>
      <c r="Q761" s="150"/>
      <c r="R761" s="150"/>
      <c r="S761" s="150"/>
      <c r="T761" s="150"/>
      <c r="U761" s="150"/>
      <c r="V761" s="150"/>
      <c r="W761" s="150"/>
      <c r="X761" s="150"/>
      <c r="Y761" s="150"/>
      <c r="Z761" s="150"/>
      <c r="AA761" s="150"/>
    </row>
    <row r="762" spans="1:27" ht="15.75" customHeight="1">
      <c r="A762" s="150"/>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c r="AA762" s="150"/>
    </row>
    <row r="763" spans="1:27" ht="15.75" customHeight="1">
      <c r="A763" s="150"/>
      <c r="B763" s="150"/>
      <c r="C763" s="150"/>
      <c r="D763" s="150"/>
      <c r="E763" s="150"/>
      <c r="F763" s="150"/>
      <c r="G763" s="150"/>
      <c r="H763" s="150"/>
      <c r="I763" s="150"/>
      <c r="J763" s="150"/>
      <c r="K763" s="150"/>
      <c r="L763" s="150"/>
      <c r="M763" s="150"/>
      <c r="N763" s="150"/>
      <c r="O763" s="150"/>
      <c r="P763" s="150"/>
      <c r="Q763" s="150"/>
      <c r="R763" s="150"/>
      <c r="S763" s="150"/>
      <c r="T763" s="150"/>
      <c r="U763" s="150"/>
      <c r="V763" s="150"/>
      <c r="W763" s="150"/>
      <c r="X763" s="150"/>
      <c r="Y763" s="150"/>
      <c r="Z763" s="150"/>
      <c r="AA763" s="150"/>
    </row>
    <row r="764" spans="1:27" ht="15.75" customHeight="1">
      <c r="A764" s="150"/>
      <c r="B764" s="150"/>
      <c r="C764" s="150"/>
      <c r="D764" s="150"/>
      <c r="E764" s="150"/>
      <c r="F764" s="150"/>
      <c r="G764" s="150"/>
      <c r="H764" s="150"/>
      <c r="I764" s="150"/>
      <c r="J764" s="150"/>
      <c r="K764" s="150"/>
      <c r="L764" s="150"/>
      <c r="M764" s="150"/>
      <c r="N764" s="150"/>
      <c r="O764" s="150"/>
      <c r="P764" s="150"/>
      <c r="Q764" s="150"/>
      <c r="R764" s="150"/>
      <c r="S764" s="150"/>
      <c r="T764" s="150"/>
      <c r="U764" s="150"/>
      <c r="V764" s="150"/>
      <c r="W764" s="150"/>
      <c r="X764" s="150"/>
      <c r="Y764" s="150"/>
      <c r="Z764" s="150"/>
      <c r="AA764" s="150"/>
    </row>
    <row r="765" spans="1:27" ht="15.75" customHeight="1">
      <c r="A765" s="150"/>
      <c r="B765" s="150"/>
      <c r="C765" s="150"/>
      <c r="D765" s="150"/>
      <c r="E765" s="150"/>
      <c r="F765" s="150"/>
      <c r="G765" s="150"/>
      <c r="H765" s="150"/>
      <c r="I765" s="150"/>
      <c r="J765" s="150"/>
      <c r="K765" s="150"/>
      <c r="L765" s="150"/>
      <c r="M765" s="150"/>
      <c r="N765" s="150"/>
      <c r="O765" s="150"/>
      <c r="P765" s="150"/>
      <c r="Q765" s="150"/>
      <c r="R765" s="150"/>
      <c r="S765" s="150"/>
      <c r="T765" s="150"/>
      <c r="U765" s="150"/>
      <c r="V765" s="150"/>
      <c r="W765" s="150"/>
      <c r="X765" s="150"/>
      <c r="Y765" s="150"/>
      <c r="Z765" s="150"/>
      <c r="AA765" s="150"/>
    </row>
    <row r="766" spans="1:27" ht="15.75" customHeight="1">
      <c r="A766" s="150"/>
      <c r="B766" s="150"/>
      <c r="C766" s="150"/>
      <c r="D766" s="150"/>
      <c r="E766" s="150"/>
      <c r="F766" s="150"/>
      <c r="G766" s="150"/>
      <c r="H766" s="150"/>
      <c r="I766" s="150"/>
      <c r="J766" s="150"/>
      <c r="K766" s="150"/>
      <c r="L766" s="150"/>
      <c r="M766" s="150"/>
      <c r="N766" s="150"/>
      <c r="O766" s="150"/>
      <c r="P766" s="150"/>
      <c r="Q766" s="150"/>
      <c r="R766" s="150"/>
      <c r="S766" s="150"/>
      <c r="T766" s="150"/>
      <c r="U766" s="150"/>
      <c r="V766" s="150"/>
      <c r="W766" s="150"/>
      <c r="X766" s="150"/>
      <c r="Y766" s="150"/>
      <c r="Z766" s="150"/>
      <c r="AA766" s="150"/>
    </row>
    <row r="767" spans="1:27" ht="15.75" customHeight="1">
      <c r="A767" s="150"/>
      <c r="B767" s="150"/>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0"/>
      <c r="Z767" s="150"/>
      <c r="AA767" s="150"/>
    </row>
    <row r="768" spans="1:27" ht="15.75" customHeight="1">
      <c r="A768" s="150"/>
      <c r="B768" s="150"/>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0"/>
      <c r="Z768" s="150"/>
      <c r="AA768" s="150"/>
    </row>
    <row r="769" spans="1:27" ht="15.75" customHeight="1">
      <c r="A769" s="150"/>
      <c r="B769" s="150"/>
      <c r="C769" s="150"/>
      <c r="D769" s="150"/>
      <c r="E769" s="150"/>
      <c r="F769" s="150"/>
      <c r="G769" s="150"/>
      <c r="H769" s="150"/>
      <c r="I769" s="150"/>
      <c r="J769" s="150"/>
      <c r="K769" s="150"/>
      <c r="L769" s="150"/>
      <c r="M769" s="150"/>
      <c r="N769" s="150"/>
      <c r="O769" s="150"/>
      <c r="P769" s="150"/>
      <c r="Q769" s="150"/>
      <c r="R769" s="150"/>
      <c r="S769" s="150"/>
      <c r="T769" s="150"/>
      <c r="U769" s="150"/>
      <c r="V769" s="150"/>
      <c r="W769" s="150"/>
      <c r="X769" s="150"/>
      <c r="Y769" s="150"/>
      <c r="Z769" s="150"/>
      <c r="AA769" s="150"/>
    </row>
    <row r="770" spans="1:27" ht="15.75" customHeight="1">
      <c r="A770" s="150"/>
      <c r="B770" s="150"/>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0"/>
      <c r="Z770" s="150"/>
      <c r="AA770" s="150"/>
    </row>
    <row r="771" spans="1:27" ht="15.75" customHeight="1">
      <c r="A771" s="150"/>
      <c r="B771" s="150"/>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0"/>
      <c r="Z771" s="150"/>
      <c r="AA771" s="150"/>
    </row>
    <row r="772" spans="1:27" ht="15.75" customHeight="1">
      <c r="A772" s="150"/>
      <c r="B772" s="150"/>
      <c r="C772" s="150"/>
      <c r="D772" s="150"/>
      <c r="E772" s="150"/>
      <c r="F772" s="150"/>
      <c r="G772" s="150"/>
      <c r="H772" s="150"/>
      <c r="I772" s="150"/>
      <c r="J772" s="150"/>
      <c r="K772" s="150"/>
      <c r="L772" s="150"/>
      <c r="M772" s="150"/>
      <c r="N772" s="150"/>
      <c r="O772" s="150"/>
      <c r="P772" s="150"/>
      <c r="Q772" s="150"/>
      <c r="R772" s="150"/>
      <c r="S772" s="150"/>
      <c r="T772" s="150"/>
      <c r="U772" s="150"/>
      <c r="V772" s="150"/>
      <c r="W772" s="150"/>
      <c r="X772" s="150"/>
      <c r="Y772" s="150"/>
      <c r="Z772" s="150"/>
      <c r="AA772" s="150"/>
    </row>
    <row r="773" spans="1:27" ht="15.75" customHeight="1">
      <c r="A773" s="150"/>
      <c r="B773" s="150"/>
      <c r="C773" s="150"/>
      <c r="D773" s="150"/>
      <c r="E773" s="150"/>
      <c r="F773" s="150"/>
      <c r="G773" s="150"/>
      <c r="H773" s="150"/>
      <c r="I773" s="150"/>
      <c r="J773" s="150"/>
      <c r="K773" s="150"/>
      <c r="L773" s="150"/>
      <c r="M773" s="150"/>
      <c r="N773" s="150"/>
      <c r="O773" s="150"/>
      <c r="P773" s="150"/>
      <c r="Q773" s="150"/>
      <c r="R773" s="150"/>
      <c r="S773" s="150"/>
      <c r="T773" s="150"/>
      <c r="U773" s="150"/>
      <c r="V773" s="150"/>
      <c r="W773" s="150"/>
      <c r="X773" s="150"/>
      <c r="Y773" s="150"/>
      <c r="Z773" s="150"/>
      <c r="AA773" s="150"/>
    </row>
    <row r="774" spans="1:27" ht="15.75" customHeight="1">
      <c r="A774" s="150"/>
      <c r="B774" s="150"/>
      <c r="C774" s="150"/>
      <c r="D774" s="150"/>
      <c r="E774" s="150"/>
      <c r="F774" s="150"/>
      <c r="G774" s="150"/>
      <c r="H774" s="150"/>
      <c r="I774" s="150"/>
      <c r="J774" s="150"/>
      <c r="K774" s="150"/>
      <c r="L774" s="150"/>
      <c r="M774" s="150"/>
      <c r="N774" s="150"/>
      <c r="O774" s="150"/>
      <c r="P774" s="150"/>
      <c r="Q774" s="150"/>
      <c r="R774" s="150"/>
      <c r="S774" s="150"/>
      <c r="T774" s="150"/>
      <c r="U774" s="150"/>
      <c r="V774" s="150"/>
      <c r="W774" s="150"/>
      <c r="X774" s="150"/>
      <c r="Y774" s="150"/>
      <c r="Z774" s="150"/>
      <c r="AA774" s="150"/>
    </row>
    <row r="775" spans="1:27" ht="15.75" customHeight="1">
      <c r="A775" s="150"/>
      <c r="B775" s="150"/>
      <c r="C775" s="150"/>
      <c r="D775" s="150"/>
      <c r="E775" s="150"/>
      <c r="F775" s="150"/>
      <c r="G775" s="150"/>
      <c r="H775" s="150"/>
      <c r="I775" s="150"/>
      <c r="J775" s="150"/>
      <c r="K775" s="150"/>
      <c r="L775" s="150"/>
      <c r="M775" s="150"/>
      <c r="N775" s="150"/>
      <c r="O775" s="150"/>
      <c r="P775" s="150"/>
      <c r="Q775" s="150"/>
      <c r="R775" s="150"/>
      <c r="S775" s="150"/>
      <c r="T775" s="150"/>
      <c r="U775" s="150"/>
      <c r="V775" s="150"/>
      <c r="W775" s="150"/>
      <c r="X775" s="150"/>
      <c r="Y775" s="150"/>
      <c r="Z775" s="150"/>
      <c r="AA775" s="150"/>
    </row>
    <row r="776" spans="1:27" ht="15.75" customHeight="1">
      <c r="A776" s="150"/>
      <c r="B776" s="150"/>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0"/>
      <c r="Z776" s="150"/>
      <c r="AA776" s="150"/>
    </row>
    <row r="777" spans="1:27" ht="15.75" customHeight="1">
      <c r="A777" s="150"/>
      <c r="B777" s="150"/>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0"/>
      <c r="Z777" s="150"/>
      <c r="AA777" s="150"/>
    </row>
    <row r="778" spans="1:27" ht="15.75" customHeight="1">
      <c r="A778" s="150"/>
      <c r="B778" s="150"/>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0"/>
      <c r="Z778" s="150"/>
      <c r="AA778" s="150"/>
    </row>
    <row r="779" spans="1:27" ht="15.75" customHeight="1">
      <c r="A779" s="150"/>
      <c r="B779" s="150"/>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0"/>
      <c r="Z779" s="150"/>
      <c r="AA779" s="150"/>
    </row>
    <row r="780" spans="1:27" ht="15.75" customHeight="1">
      <c r="A780" s="150"/>
      <c r="B780" s="150"/>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0"/>
      <c r="Z780" s="150"/>
      <c r="AA780" s="150"/>
    </row>
    <row r="781" spans="1:27" ht="15.75" customHeight="1">
      <c r="A781" s="150"/>
      <c r="B781" s="150"/>
      <c r="C781" s="150"/>
      <c r="D781" s="150"/>
      <c r="E781" s="150"/>
      <c r="F781" s="150"/>
      <c r="G781" s="150"/>
      <c r="H781" s="150"/>
      <c r="I781" s="150"/>
      <c r="J781" s="150"/>
      <c r="K781" s="150"/>
      <c r="L781" s="150"/>
      <c r="M781" s="150"/>
      <c r="N781" s="150"/>
      <c r="O781" s="150"/>
      <c r="P781" s="150"/>
      <c r="Q781" s="150"/>
      <c r="R781" s="150"/>
      <c r="S781" s="150"/>
      <c r="T781" s="150"/>
      <c r="U781" s="150"/>
      <c r="V781" s="150"/>
      <c r="W781" s="150"/>
      <c r="X781" s="150"/>
      <c r="Y781" s="150"/>
      <c r="Z781" s="150"/>
      <c r="AA781" s="150"/>
    </row>
    <row r="782" spans="1:27" ht="15.75" customHeight="1">
      <c r="A782" s="150"/>
      <c r="B782" s="150"/>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0"/>
      <c r="Z782" s="150"/>
      <c r="AA782" s="150"/>
    </row>
    <row r="783" spans="1:27" ht="15.75" customHeight="1">
      <c r="A783" s="150"/>
      <c r="B783" s="150"/>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0"/>
      <c r="Z783" s="150"/>
      <c r="AA783" s="150"/>
    </row>
    <row r="784" spans="1:27" ht="15.75" customHeight="1">
      <c r="A784" s="150"/>
      <c r="B784" s="150"/>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0"/>
      <c r="Z784" s="150"/>
      <c r="AA784" s="150"/>
    </row>
    <row r="785" spans="1:27" ht="15.75" customHeight="1">
      <c r="A785" s="150"/>
      <c r="B785" s="150"/>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0"/>
      <c r="Z785" s="150"/>
      <c r="AA785" s="150"/>
    </row>
    <row r="786" spans="1:27" ht="15.75" customHeight="1">
      <c r="A786" s="150"/>
      <c r="B786" s="150"/>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0"/>
      <c r="Z786" s="150"/>
      <c r="AA786" s="150"/>
    </row>
    <row r="787" spans="1:27" ht="15.75" customHeight="1">
      <c r="A787" s="150"/>
      <c r="B787" s="150"/>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0"/>
      <c r="Z787" s="150"/>
      <c r="AA787" s="150"/>
    </row>
    <row r="788" spans="1:27" ht="15.75" customHeight="1">
      <c r="A788" s="150"/>
      <c r="B788" s="150"/>
      <c r="C788" s="150"/>
      <c r="D788" s="150"/>
      <c r="E788" s="150"/>
      <c r="F788" s="150"/>
      <c r="G788" s="150"/>
      <c r="H788" s="150"/>
      <c r="I788" s="150"/>
      <c r="J788" s="150"/>
      <c r="K788" s="150"/>
      <c r="L788" s="150"/>
      <c r="M788" s="150"/>
      <c r="N788" s="150"/>
      <c r="O788" s="150"/>
      <c r="P788" s="150"/>
      <c r="Q788" s="150"/>
      <c r="R788" s="150"/>
      <c r="S788" s="150"/>
      <c r="T788" s="150"/>
      <c r="U788" s="150"/>
      <c r="V788" s="150"/>
      <c r="W788" s="150"/>
      <c r="X788" s="150"/>
      <c r="Y788" s="150"/>
      <c r="Z788" s="150"/>
      <c r="AA788" s="150"/>
    </row>
    <row r="789" spans="1:27" ht="15.75" customHeight="1">
      <c r="A789" s="150"/>
      <c r="B789" s="150"/>
      <c r="C789" s="150"/>
      <c r="D789" s="150"/>
      <c r="E789" s="150"/>
      <c r="F789" s="150"/>
      <c r="G789" s="150"/>
      <c r="H789" s="150"/>
      <c r="I789" s="150"/>
      <c r="J789" s="150"/>
      <c r="K789" s="150"/>
      <c r="L789" s="150"/>
      <c r="M789" s="150"/>
      <c r="N789" s="150"/>
      <c r="O789" s="150"/>
      <c r="P789" s="150"/>
      <c r="Q789" s="150"/>
      <c r="R789" s="150"/>
      <c r="S789" s="150"/>
      <c r="T789" s="150"/>
      <c r="U789" s="150"/>
      <c r="V789" s="150"/>
      <c r="W789" s="150"/>
      <c r="X789" s="150"/>
      <c r="Y789" s="150"/>
      <c r="Z789" s="150"/>
      <c r="AA789" s="150"/>
    </row>
    <row r="790" spans="1:27" ht="15.75" customHeight="1">
      <c r="A790" s="150"/>
      <c r="B790" s="150"/>
      <c r="C790" s="150"/>
      <c r="D790" s="150"/>
      <c r="E790" s="150"/>
      <c r="F790" s="150"/>
      <c r="G790" s="150"/>
      <c r="H790" s="150"/>
      <c r="I790" s="150"/>
      <c r="J790" s="150"/>
      <c r="K790" s="150"/>
      <c r="L790" s="150"/>
      <c r="M790" s="150"/>
      <c r="N790" s="150"/>
      <c r="O790" s="150"/>
      <c r="P790" s="150"/>
      <c r="Q790" s="150"/>
      <c r="R790" s="150"/>
      <c r="S790" s="150"/>
      <c r="T790" s="150"/>
      <c r="U790" s="150"/>
      <c r="V790" s="150"/>
      <c r="W790" s="150"/>
      <c r="X790" s="150"/>
      <c r="Y790" s="150"/>
      <c r="Z790" s="150"/>
      <c r="AA790" s="150"/>
    </row>
    <row r="791" spans="1:27" ht="15.75" customHeight="1">
      <c r="A791" s="150"/>
      <c r="B791" s="150"/>
      <c r="C791" s="150"/>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0"/>
      <c r="Z791" s="150"/>
      <c r="AA791" s="150"/>
    </row>
    <row r="792" spans="1:27" ht="15.75" customHeight="1">
      <c r="A792" s="150"/>
      <c r="B792" s="150"/>
      <c r="C792" s="150"/>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0"/>
      <c r="Z792" s="150"/>
      <c r="AA792" s="150"/>
    </row>
    <row r="793" spans="1:27" ht="15.75" customHeight="1">
      <c r="A793" s="150"/>
      <c r="B793" s="150"/>
      <c r="C793" s="150"/>
      <c r="D793" s="150"/>
      <c r="E793" s="150"/>
      <c r="F793" s="150"/>
      <c r="G793" s="150"/>
      <c r="H793" s="150"/>
      <c r="I793" s="150"/>
      <c r="J793" s="150"/>
      <c r="K793" s="150"/>
      <c r="L793" s="150"/>
      <c r="M793" s="150"/>
      <c r="N793" s="150"/>
      <c r="O793" s="150"/>
      <c r="P793" s="150"/>
      <c r="Q793" s="150"/>
      <c r="R793" s="150"/>
      <c r="S793" s="150"/>
      <c r="T793" s="150"/>
      <c r="U793" s="150"/>
      <c r="V793" s="150"/>
      <c r="W793" s="150"/>
      <c r="X793" s="150"/>
      <c r="Y793" s="150"/>
      <c r="Z793" s="150"/>
      <c r="AA793" s="150"/>
    </row>
    <row r="794" spans="1:27" ht="15.75" customHeight="1">
      <c r="A794" s="150"/>
      <c r="B794" s="150"/>
      <c r="C794" s="150"/>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0"/>
      <c r="Z794" s="150"/>
      <c r="AA794" s="150"/>
    </row>
    <row r="795" spans="1:27" ht="15.75" customHeight="1">
      <c r="A795" s="150"/>
      <c r="B795" s="150"/>
      <c r="C795" s="150"/>
      <c r="D795" s="150"/>
      <c r="E795" s="150"/>
      <c r="F795" s="150"/>
      <c r="G795" s="150"/>
      <c r="H795" s="150"/>
      <c r="I795" s="150"/>
      <c r="J795" s="150"/>
      <c r="K795" s="150"/>
      <c r="L795" s="150"/>
      <c r="M795" s="150"/>
      <c r="N795" s="150"/>
      <c r="O795" s="150"/>
      <c r="P795" s="150"/>
      <c r="Q795" s="150"/>
      <c r="R795" s="150"/>
      <c r="S795" s="150"/>
      <c r="T795" s="150"/>
      <c r="U795" s="150"/>
      <c r="V795" s="150"/>
      <c r="W795" s="150"/>
      <c r="X795" s="150"/>
      <c r="Y795" s="150"/>
      <c r="Z795" s="150"/>
      <c r="AA795" s="150"/>
    </row>
    <row r="796" spans="1:27" ht="15.75" customHeight="1">
      <c r="A796" s="150"/>
      <c r="B796" s="150"/>
      <c r="C796" s="150"/>
      <c r="D796" s="150"/>
      <c r="E796" s="150"/>
      <c r="F796" s="150"/>
      <c r="G796" s="150"/>
      <c r="H796" s="150"/>
      <c r="I796" s="150"/>
      <c r="J796" s="150"/>
      <c r="K796" s="150"/>
      <c r="L796" s="150"/>
      <c r="M796" s="150"/>
      <c r="N796" s="150"/>
      <c r="O796" s="150"/>
      <c r="P796" s="150"/>
      <c r="Q796" s="150"/>
      <c r="R796" s="150"/>
      <c r="S796" s="150"/>
      <c r="T796" s="150"/>
      <c r="U796" s="150"/>
      <c r="V796" s="150"/>
      <c r="W796" s="150"/>
      <c r="X796" s="150"/>
      <c r="Y796" s="150"/>
      <c r="Z796" s="150"/>
      <c r="AA796" s="150"/>
    </row>
    <row r="797" spans="1:27" ht="15.75" customHeight="1">
      <c r="A797" s="150"/>
      <c r="B797" s="150"/>
      <c r="C797" s="150"/>
      <c r="D797" s="150"/>
      <c r="E797" s="150"/>
      <c r="F797" s="150"/>
      <c r="G797" s="150"/>
      <c r="H797" s="150"/>
      <c r="I797" s="150"/>
      <c r="J797" s="150"/>
      <c r="K797" s="150"/>
      <c r="L797" s="150"/>
      <c r="M797" s="150"/>
      <c r="N797" s="150"/>
      <c r="O797" s="150"/>
      <c r="P797" s="150"/>
      <c r="Q797" s="150"/>
      <c r="R797" s="150"/>
      <c r="S797" s="150"/>
      <c r="T797" s="150"/>
      <c r="U797" s="150"/>
      <c r="V797" s="150"/>
      <c r="W797" s="150"/>
      <c r="X797" s="150"/>
      <c r="Y797" s="150"/>
      <c r="Z797" s="150"/>
      <c r="AA797" s="150"/>
    </row>
    <row r="798" spans="1:27" ht="15.75" customHeight="1">
      <c r="A798" s="150"/>
      <c r="B798" s="150"/>
      <c r="C798" s="150"/>
      <c r="D798" s="150"/>
      <c r="E798" s="150"/>
      <c r="F798" s="150"/>
      <c r="G798" s="150"/>
      <c r="H798" s="150"/>
      <c r="I798" s="150"/>
      <c r="J798" s="150"/>
      <c r="K798" s="150"/>
      <c r="L798" s="150"/>
      <c r="M798" s="150"/>
      <c r="N798" s="150"/>
      <c r="O798" s="150"/>
      <c r="P798" s="150"/>
      <c r="Q798" s="150"/>
      <c r="R798" s="150"/>
      <c r="S798" s="150"/>
      <c r="T798" s="150"/>
      <c r="U798" s="150"/>
      <c r="V798" s="150"/>
      <c r="W798" s="150"/>
      <c r="X798" s="150"/>
      <c r="Y798" s="150"/>
      <c r="Z798" s="150"/>
      <c r="AA798" s="150"/>
    </row>
    <row r="799" spans="1:27" ht="15.75" customHeight="1">
      <c r="A799" s="150"/>
      <c r="B799" s="150"/>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0"/>
      <c r="Z799" s="150"/>
      <c r="AA799" s="150"/>
    </row>
    <row r="800" spans="1:27" ht="15.75" customHeight="1">
      <c r="A800" s="150"/>
      <c r="B800" s="150"/>
      <c r="C800" s="150"/>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0"/>
      <c r="Z800" s="150"/>
      <c r="AA800" s="150"/>
    </row>
    <row r="801" spans="1:27" ht="15.75" customHeight="1">
      <c r="A801" s="150"/>
      <c r="B801" s="150"/>
      <c r="C801" s="150"/>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0"/>
      <c r="Z801" s="150"/>
      <c r="AA801" s="150"/>
    </row>
    <row r="802" spans="1:27" ht="15.75" customHeight="1">
      <c r="A802" s="150"/>
      <c r="B802" s="150"/>
      <c r="C802" s="150"/>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0"/>
      <c r="Z802" s="150"/>
      <c r="AA802" s="150"/>
    </row>
    <row r="803" spans="1:27" ht="15.75" customHeight="1">
      <c r="A803" s="150"/>
      <c r="B803" s="150"/>
      <c r="C803" s="150"/>
      <c r="D803" s="150"/>
      <c r="E803" s="150"/>
      <c r="F803" s="150"/>
      <c r="G803" s="150"/>
      <c r="H803" s="150"/>
      <c r="I803" s="150"/>
      <c r="J803" s="150"/>
      <c r="K803" s="150"/>
      <c r="L803" s="150"/>
      <c r="M803" s="150"/>
      <c r="N803" s="150"/>
      <c r="O803" s="150"/>
      <c r="P803" s="150"/>
      <c r="Q803" s="150"/>
      <c r="R803" s="150"/>
      <c r="S803" s="150"/>
      <c r="T803" s="150"/>
      <c r="U803" s="150"/>
      <c r="V803" s="150"/>
      <c r="W803" s="150"/>
      <c r="X803" s="150"/>
      <c r="Y803" s="150"/>
      <c r="Z803" s="150"/>
      <c r="AA803" s="150"/>
    </row>
    <row r="804" spans="1:27" ht="15.75" customHeight="1">
      <c r="A804" s="150"/>
      <c r="B804" s="150"/>
      <c r="C804" s="150"/>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0"/>
      <c r="Z804" s="150"/>
      <c r="AA804" s="150"/>
    </row>
    <row r="805" spans="1:27" ht="15.75" customHeight="1">
      <c r="A805" s="150"/>
      <c r="B805" s="150"/>
      <c r="C805" s="150"/>
      <c r="D805" s="150"/>
      <c r="E805" s="150"/>
      <c r="F805" s="150"/>
      <c r="G805" s="150"/>
      <c r="H805" s="150"/>
      <c r="I805" s="150"/>
      <c r="J805" s="150"/>
      <c r="K805" s="150"/>
      <c r="L805" s="150"/>
      <c r="M805" s="150"/>
      <c r="N805" s="150"/>
      <c r="O805" s="150"/>
      <c r="P805" s="150"/>
      <c r="Q805" s="150"/>
      <c r="R805" s="150"/>
      <c r="S805" s="150"/>
      <c r="T805" s="150"/>
      <c r="U805" s="150"/>
      <c r="V805" s="150"/>
      <c r="W805" s="150"/>
      <c r="X805" s="150"/>
      <c r="Y805" s="150"/>
      <c r="Z805" s="150"/>
      <c r="AA805" s="150"/>
    </row>
    <row r="806" spans="1:27" ht="15.75" customHeight="1">
      <c r="A806" s="150"/>
      <c r="B806" s="150"/>
      <c r="C806" s="150"/>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0"/>
      <c r="Z806" s="150"/>
      <c r="AA806" s="150"/>
    </row>
    <row r="807" spans="1:27" ht="15.75" customHeight="1">
      <c r="A807" s="150"/>
      <c r="B807" s="150"/>
      <c r="C807" s="150"/>
      <c r="D807" s="150"/>
      <c r="E807" s="150"/>
      <c r="F807" s="150"/>
      <c r="G807" s="150"/>
      <c r="H807" s="150"/>
      <c r="I807" s="150"/>
      <c r="J807" s="150"/>
      <c r="K807" s="150"/>
      <c r="L807" s="150"/>
      <c r="M807" s="150"/>
      <c r="N807" s="150"/>
      <c r="O807" s="150"/>
      <c r="P807" s="150"/>
      <c r="Q807" s="150"/>
      <c r="R807" s="150"/>
      <c r="S807" s="150"/>
      <c r="T807" s="150"/>
      <c r="U807" s="150"/>
      <c r="V807" s="150"/>
      <c r="W807" s="150"/>
      <c r="X807" s="150"/>
      <c r="Y807" s="150"/>
      <c r="Z807" s="150"/>
      <c r="AA807" s="150"/>
    </row>
    <row r="808" spans="1:27" ht="15.75" customHeight="1">
      <c r="A808" s="150"/>
      <c r="B808" s="150"/>
      <c r="C808" s="150"/>
      <c r="D808" s="150"/>
      <c r="E808" s="150"/>
      <c r="F808" s="150"/>
      <c r="G808" s="150"/>
      <c r="H808" s="150"/>
      <c r="I808" s="150"/>
      <c r="J808" s="150"/>
      <c r="K808" s="150"/>
      <c r="L808" s="150"/>
      <c r="M808" s="150"/>
      <c r="N808" s="150"/>
      <c r="O808" s="150"/>
      <c r="P808" s="150"/>
      <c r="Q808" s="150"/>
      <c r="R808" s="150"/>
      <c r="S808" s="150"/>
      <c r="T808" s="150"/>
      <c r="U808" s="150"/>
      <c r="V808" s="150"/>
      <c r="W808" s="150"/>
      <c r="X808" s="150"/>
      <c r="Y808" s="150"/>
      <c r="Z808" s="150"/>
      <c r="AA808" s="150"/>
    </row>
    <row r="809" spans="1:27" ht="15.75" customHeight="1">
      <c r="A809" s="150"/>
      <c r="B809" s="150"/>
      <c r="C809" s="150"/>
      <c r="D809" s="150"/>
      <c r="E809" s="150"/>
      <c r="F809" s="150"/>
      <c r="G809" s="150"/>
      <c r="H809" s="150"/>
      <c r="I809" s="150"/>
      <c r="J809" s="150"/>
      <c r="K809" s="150"/>
      <c r="L809" s="150"/>
      <c r="M809" s="150"/>
      <c r="N809" s="150"/>
      <c r="O809" s="150"/>
      <c r="P809" s="150"/>
      <c r="Q809" s="150"/>
      <c r="R809" s="150"/>
      <c r="S809" s="150"/>
      <c r="T809" s="150"/>
      <c r="U809" s="150"/>
      <c r="V809" s="150"/>
      <c r="W809" s="150"/>
      <c r="X809" s="150"/>
      <c r="Y809" s="150"/>
      <c r="Z809" s="150"/>
      <c r="AA809" s="150"/>
    </row>
    <row r="810" spans="1:27" ht="15.75" customHeight="1">
      <c r="A810" s="150"/>
      <c r="B810" s="150"/>
      <c r="C810" s="150"/>
      <c r="D810" s="150"/>
      <c r="E810" s="150"/>
      <c r="F810" s="150"/>
      <c r="G810" s="150"/>
      <c r="H810" s="150"/>
      <c r="I810" s="150"/>
      <c r="J810" s="150"/>
      <c r="K810" s="150"/>
      <c r="L810" s="150"/>
      <c r="M810" s="150"/>
      <c r="N810" s="150"/>
      <c r="O810" s="150"/>
      <c r="P810" s="150"/>
      <c r="Q810" s="150"/>
      <c r="R810" s="150"/>
      <c r="S810" s="150"/>
      <c r="T810" s="150"/>
      <c r="U810" s="150"/>
      <c r="V810" s="150"/>
      <c r="W810" s="150"/>
      <c r="X810" s="150"/>
      <c r="Y810" s="150"/>
      <c r="Z810" s="150"/>
      <c r="AA810" s="150"/>
    </row>
    <row r="811" spans="1:27" ht="15.75" customHeight="1">
      <c r="A811" s="150"/>
      <c r="B811" s="150"/>
      <c r="C811" s="150"/>
      <c r="D811" s="150"/>
      <c r="E811" s="150"/>
      <c r="F811" s="150"/>
      <c r="G811" s="150"/>
      <c r="H811" s="150"/>
      <c r="I811" s="150"/>
      <c r="J811" s="150"/>
      <c r="K811" s="150"/>
      <c r="L811" s="150"/>
      <c r="M811" s="150"/>
      <c r="N811" s="150"/>
      <c r="O811" s="150"/>
      <c r="P811" s="150"/>
      <c r="Q811" s="150"/>
      <c r="R811" s="150"/>
      <c r="S811" s="150"/>
      <c r="T811" s="150"/>
      <c r="U811" s="150"/>
      <c r="V811" s="150"/>
      <c r="W811" s="150"/>
      <c r="X811" s="150"/>
      <c r="Y811" s="150"/>
      <c r="Z811" s="150"/>
      <c r="AA811" s="150"/>
    </row>
    <row r="812" spans="1:27" ht="15.75" customHeight="1">
      <c r="A812" s="150"/>
      <c r="B812" s="150"/>
      <c r="C812" s="150"/>
      <c r="D812" s="150"/>
      <c r="E812" s="150"/>
      <c r="F812" s="150"/>
      <c r="G812" s="150"/>
      <c r="H812" s="150"/>
      <c r="I812" s="150"/>
      <c r="J812" s="150"/>
      <c r="K812" s="150"/>
      <c r="L812" s="150"/>
      <c r="M812" s="150"/>
      <c r="N812" s="150"/>
      <c r="O812" s="150"/>
      <c r="P812" s="150"/>
      <c r="Q812" s="150"/>
      <c r="R812" s="150"/>
      <c r="S812" s="150"/>
      <c r="T812" s="150"/>
      <c r="U812" s="150"/>
      <c r="V812" s="150"/>
      <c r="W812" s="150"/>
      <c r="X812" s="150"/>
      <c r="Y812" s="150"/>
      <c r="Z812" s="150"/>
      <c r="AA812" s="150"/>
    </row>
    <row r="813" spans="1:27" ht="15.75" customHeight="1">
      <c r="A813" s="150"/>
      <c r="B813" s="150"/>
      <c r="C813" s="150"/>
      <c r="D813" s="150"/>
      <c r="E813" s="150"/>
      <c r="F813" s="150"/>
      <c r="G813" s="150"/>
      <c r="H813" s="150"/>
      <c r="I813" s="150"/>
      <c r="J813" s="150"/>
      <c r="K813" s="150"/>
      <c r="L813" s="150"/>
      <c r="M813" s="150"/>
      <c r="N813" s="150"/>
      <c r="O813" s="150"/>
      <c r="P813" s="150"/>
      <c r="Q813" s="150"/>
      <c r="R813" s="150"/>
      <c r="S813" s="150"/>
      <c r="T813" s="150"/>
      <c r="U813" s="150"/>
      <c r="V813" s="150"/>
      <c r="W813" s="150"/>
      <c r="X813" s="150"/>
      <c r="Y813" s="150"/>
      <c r="Z813" s="150"/>
      <c r="AA813" s="150"/>
    </row>
    <row r="814" spans="1:27" ht="15.75" customHeight="1">
      <c r="A814" s="150"/>
      <c r="B814" s="150"/>
      <c r="C814" s="150"/>
      <c r="D814" s="150"/>
      <c r="E814" s="150"/>
      <c r="F814" s="150"/>
      <c r="G814" s="150"/>
      <c r="H814" s="150"/>
      <c r="I814" s="150"/>
      <c r="J814" s="150"/>
      <c r="K814" s="150"/>
      <c r="L814" s="150"/>
      <c r="M814" s="150"/>
      <c r="N814" s="150"/>
      <c r="O814" s="150"/>
      <c r="P814" s="150"/>
      <c r="Q814" s="150"/>
      <c r="R814" s="150"/>
      <c r="S814" s="150"/>
      <c r="T814" s="150"/>
      <c r="U814" s="150"/>
      <c r="V814" s="150"/>
      <c r="W814" s="150"/>
      <c r="X814" s="150"/>
      <c r="Y814" s="150"/>
      <c r="Z814" s="150"/>
      <c r="AA814" s="150"/>
    </row>
    <row r="815" spans="1:27" ht="15.75" customHeight="1">
      <c r="A815" s="150"/>
      <c r="B815" s="150"/>
      <c r="C815" s="150"/>
      <c r="D815" s="150"/>
      <c r="E815" s="150"/>
      <c r="F815" s="150"/>
      <c r="G815" s="150"/>
      <c r="H815" s="150"/>
      <c r="I815" s="150"/>
      <c r="J815" s="150"/>
      <c r="K815" s="150"/>
      <c r="L815" s="150"/>
      <c r="M815" s="150"/>
      <c r="N815" s="150"/>
      <c r="O815" s="150"/>
      <c r="P815" s="150"/>
      <c r="Q815" s="150"/>
      <c r="R815" s="150"/>
      <c r="S815" s="150"/>
      <c r="T815" s="150"/>
      <c r="U815" s="150"/>
      <c r="V815" s="150"/>
      <c r="W815" s="150"/>
      <c r="X815" s="150"/>
      <c r="Y815" s="150"/>
      <c r="Z815" s="150"/>
      <c r="AA815" s="150"/>
    </row>
    <row r="816" spans="1:27" ht="15.75" customHeight="1">
      <c r="A816" s="150"/>
      <c r="B816" s="150"/>
      <c r="C816" s="150"/>
      <c r="D816" s="150"/>
      <c r="E816" s="150"/>
      <c r="F816" s="150"/>
      <c r="G816" s="150"/>
      <c r="H816" s="150"/>
      <c r="I816" s="150"/>
      <c r="J816" s="150"/>
      <c r="K816" s="150"/>
      <c r="L816" s="150"/>
      <c r="M816" s="150"/>
      <c r="N816" s="150"/>
      <c r="O816" s="150"/>
      <c r="P816" s="150"/>
      <c r="Q816" s="150"/>
      <c r="R816" s="150"/>
      <c r="S816" s="150"/>
      <c r="T816" s="150"/>
      <c r="U816" s="150"/>
      <c r="V816" s="150"/>
      <c r="W816" s="150"/>
      <c r="X816" s="150"/>
      <c r="Y816" s="150"/>
      <c r="Z816" s="150"/>
      <c r="AA816" s="150"/>
    </row>
    <row r="817" spans="1:27" ht="15.75" customHeight="1">
      <c r="A817" s="150"/>
      <c r="B817" s="150"/>
      <c r="C817" s="150"/>
      <c r="D817" s="150"/>
      <c r="E817" s="150"/>
      <c r="F817" s="150"/>
      <c r="G817" s="150"/>
      <c r="H817" s="150"/>
      <c r="I817" s="150"/>
      <c r="J817" s="150"/>
      <c r="K817" s="150"/>
      <c r="L817" s="150"/>
      <c r="M817" s="150"/>
      <c r="N817" s="150"/>
      <c r="O817" s="150"/>
      <c r="P817" s="150"/>
      <c r="Q817" s="150"/>
      <c r="R817" s="150"/>
      <c r="S817" s="150"/>
      <c r="T817" s="150"/>
      <c r="U817" s="150"/>
      <c r="V817" s="150"/>
      <c r="W817" s="150"/>
      <c r="X817" s="150"/>
      <c r="Y817" s="150"/>
      <c r="Z817" s="150"/>
      <c r="AA817" s="150"/>
    </row>
    <row r="818" spans="1:27" ht="15.75" customHeight="1">
      <c r="A818" s="150"/>
      <c r="B818" s="150"/>
      <c r="C818" s="150"/>
      <c r="D818" s="150"/>
      <c r="E818" s="150"/>
      <c r="F818" s="150"/>
      <c r="G818" s="150"/>
      <c r="H818" s="150"/>
      <c r="I818" s="150"/>
      <c r="J818" s="150"/>
      <c r="K818" s="150"/>
      <c r="L818" s="150"/>
      <c r="M818" s="150"/>
      <c r="N818" s="150"/>
      <c r="O818" s="150"/>
      <c r="P818" s="150"/>
      <c r="Q818" s="150"/>
      <c r="R818" s="150"/>
      <c r="S818" s="150"/>
      <c r="T818" s="150"/>
      <c r="U818" s="150"/>
      <c r="V818" s="150"/>
      <c r="W818" s="150"/>
      <c r="X818" s="150"/>
      <c r="Y818" s="150"/>
      <c r="Z818" s="150"/>
      <c r="AA818" s="150"/>
    </row>
    <row r="819" spans="1:27" ht="15.75" customHeight="1">
      <c r="A819" s="150"/>
      <c r="B819" s="150"/>
      <c r="C819" s="150"/>
      <c r="D819" s="150"/>
      <c r="E819" s="150"/>
      <c r="F819" s="150"/>
      <c r="G819" s="150"/>
      <c r="H819" s="150"/>
      <c r="I819" s="150"/>
      <c r="J819" s="150"/>
      <c r="K819" s="150"/>
      <c r="L819" s="150"/>
      <c r="M819" s="150"/>
      <c r="N819" s="150"/>
      <c r="O819" s="150"/>
      <c r="P819" s="150"/>
      <c r="Q819" s="150"/>
      <c r="R819" s="150"/>
      <c r="S819" s="150"/>
      <c r="T819" s="150"/>
      <c r="U819" s="150"/>
      <c r="V819" s="150"/>
      <c r="W819" s="150"/>
      <c r="X819" s="150"/>
      <c r="Y819" s="150"/>
      <c r="Z819" s="150"/>
      <c r="AA819" s="150"/>
    </row>
    <row r="820" spans="1:27" ht="15.75" customHeight="1">
      <c r="A820" s="150"/>
      <c r="B820" s="150"/>
      <c r="C820" s="150"/>
      <c r="D820" s="150"/>
      <c r="E820" s="150"/>
      <c r="F820" s="150"/>
      <c r="G820" s="150"/>
      <c r="H820" s="150"/>
      <c r="I820" s="150"/>
      <c r="J820" s="150"/>
      <c r="K820" s="150"/>
      <c r="L820" s="150"/>
      <c r="M820" s="150"/>
      <c r="N820" s="150"/>
      <c r="O820" s="150"/>
      <c r="P820" s="150"/>
      <c r="Q820" s="150"/>
      <c r="R820" s="150"/>
      <c r="S820" s="150"/>
      <c r="T820" s="150"/>
      <c r="U820" s="150"/>
      <c r="V820" s="150"/>
      <c r="W820" s="150"/>
      <c r="X820" s="150"/>
      <c r="Y820" s="150"/>
      <c r="Z820" s="150"/>
      <c r="AA820" s="150"/>
    </row>
    <row r="821" spans="1:27" ht="15.75" customHeight="1">
      <c r="A821" s="150"/>
      <c r="B821" s="150"/>
      <c r="C821" s="150"/>
      <c r="D821" s="150"/>
      <c r="E821" s="150"/>
      <c r="F821" s="150"/>
      <c r="G821" s="150"/>
      <c r="H821" s="150"/>
      <c r="I821" s="150"/>
      <c r="J821" s="150"/>
      <c r="K821" s="150"/>
      <c r="L821" s="150"/>
      <c r="M821" s="150"/>
      <c r="N821" s="150"/>
      <c r="O821" s="150"/>
      <c r="P821" s="150"/>
      <c r="Q821" s="150"/>
      <c r="R821" s="150"/>
      <c r="S821" s="150"/>
      <c r="T821" s="150"/>
      <c r="U821" s="150"/>
      <c r="V821" s="150"/>
      <c r="W821" s="150"/>
      <c r="X821" s="150"/>
      <c r="Y821" s="150"/>
      <c r="Z821" s="150"/>
      <c r="AA821" s="150"/>
    </row>
    <row r="822" spans="1:27" ht="15.75" customHeight="1">
      <c r="A822" s="150"/>
      <c r="B822" s="150"/>
      <c r="C822" s="150"/>
      <c r="D822" s="150"/>
      <c r="E822" s="150"/>
      <c r="F822" s="150"/>
      <c r="G822" s="150"/>
      <c r="H822" s="150"/>
      <c r="I822" s="150"/>
      <c r="J822" s="150"/>
      <c r="K822" s="150"/>
      <c r="L822" s="150"/>
      <c r="M822" s="150"/>
      <c r="N822" s="150"/>
      <c r="O822" s="150"/>
      <c r="P822" s="150"/>
      <c r="Q822" s="150"/>
      <c r="R822" s="150"/>
      <c r="S822" s="150"/>
      <c r="T822" s="150"/>
      <c r="U822" s="150"/>
      <c r="V822" s="150"/>
      <c r="W822" s="150"/>
      <c r="X822" s="150"/>
      <c r="Y822" s="150"/>
      <c r="Z822" s="150"/>
      <c r="AA822" s="150"/>
    </row>
    <row r="823" spans="1:27" ht="15.75" customHeight="1">
      <c r="A823" s="150"/>
      <c r="B823" s="150"/>
      <c r="C823" s="150"/>
      <c r="D823" s="150"/>
      <c r="E823" s="150"/>
      <c r="F823" s="150"/>
      <c r="G823" s="150"/>
      <c r="H823" s="150"/>
      <c r="I823" s="150"/>
      <c r="J823" s="150"/>
      <c r="K823" s="150"/>
      <c r="L823" s="150"/>
      <c r="M823" s="150"/>
      <c r="N823" s="150"/>
      <c r="O823" s="150"/>
      <c r="P823" s="150"/>
      <c r="Q823" s="150"/>
      <c r="R823" s="150"/>
      <c r="S823" s="150"/>
      <c r="T823" s="150"/>
      <c r="U823" s="150"/>
      <c r="V823" s="150"/>
      <c r="W823" s="150"/>
      <c r="X823" s="150"/>
      <c r="Y823" s="150"/>
      <c r="Z823" s="150"/>
      <c r="AA823" s="150"/>
    </row>
    <row r="824" spans="1:27" ht="15.75" customHeight="1">
      <c r="A824" s="150"/>
      <c r="B824" s="150"/>
      <c r="C824" s="150"/>
      <c r="D824" s="150"/>
      <c r="E824" s="150"/>
      <c r="F824" s="150"/>
      <c r="G824" s="150"/>
      <c r="H824" s="150"/>
      <c r="I824" s="150"/>
      <c r="J824" s="150"/>
      <c r="K824" s="150"/>
      <c r="L824" s="150"/>
      <c r="M824" s="150"/>
      <c r="N824" s="150"/>
      <c r="O824" s="150"/>
      <c r="P824" s="150"/>
      <c r="Q824" s="150"/>
      <c r="R824" s="150"/>
      <c r="S824" s="150"/>
      <c r="T824" s="150"/>
      <c r="U824" s="150"/>
      <c r="V824" s="150"/>
      <c r="W824" s="150"/>
      <c r="X824" s="150"/>
      <c r="Y824" s="150"/>
      <c r="Z824" s="150"/>
      <c r="AA824" s="150"/>
    </row>
    <row r="825" spans="1:27" ht="15.75" customHeight="1">
      <c r="A825" s="150"/>
      <c r="B825" s="150"/>
      <c r="C825" s="150"/>
      <c r="D825" s="150"/>
      <c r="E825" s="150"/>
      <c r="F825" s="150"/>
      <c r="G825" s="150"/>
      <c r="H825" s="150"/>
      <c r="I825" s="150"/>
      <c r="J825" s="150"/>
      <c r="K825" s="150"/>
      <c r="L825" s="150"/>
      <c r="M825" s="150"/>
      <c r="N825" s="150"/>
      <c r="O825" s="150"/>
      <c r="P825" s="150"/>
      <c r="Q825" s="150"/>
      <c r="R825" s="150"/>
      <c r="S825" s="150"/>
      <c r="T825" s="150"/>
      <c r="U825" s="150"/>
      <c r="V825" s="150"/>
      <c r="W825" s="150"/>
      <c r="X825" s="150"/>
      <c r="Y825" s="150"/>
      <c r="Z825" s="150"/>
      <c r="AA825" s="150"/>
    </row>
    <row r="826" spans="1:27" ht="15.75" customHeight="1">
      <c r="A826" s="150"/>
      <c r="B826" s="150"/>
      <c r="C826" s="150"/>
      <c r="D826" s="150"/>
      <c r="E826" s="150"/>
      <c r="F826" s="150"/>
      <c r="G826" s="150"/>
      <c r="H826" s="150"/>
      <c r="I826" s="150"/>
      <c r="J826" s="150"/>
      <c r="K826" s="150"/>
      <c r="L826" s="150"/>
      <c r="M826" s="150"/>
      <c r="N826" s="150"/>
      <c r="O826" s="150"/>
      <c r="P826" s="150"/>
      <c r="Q826" s="150"/>
      <c r="R826" s="150"/>
      <c r="S826" s="150"/>
      <c r="T826" s="150"/>
      <c r="U826" s="150"/>
      <c r="V826" s="150"/>
      <c r="W826" s="150"/>
      <c r="X826" s="150"/>
      <c r="Y826" s="150"/>
      <c r="Z826" s="150"/>
      <c r="AA826" s="150"/>
    </row>
    <row r="827" spans="1:27" ht="15.75" customHeight="1">
      <c r="A827" s="150"/>
      <c r="B827" s="150"/>
      <c r="C827" s="150"/>
      <c r="D827" s="150"/>
      <c r="E827" s="150"/>
      <c r="F827" s="150"/>
      <c r="G827" s="150"/>
      <c r="H827" s="150"/>
      <c r="I827" s="150"/>
      <c r="J827" s="150"/>
      <c r="K827" s="150"/>
      <c r="L827" s="150"/>
      <c r="M827" s="150"/>
      <c r="N827" s="150"/>
      <c r="O827" s="150"/>
      <c r="P827" s="150"/>
      <c r="Q827" s="150"/>
      <c r="R827" s="150"/>
      <c r="S827" s="150"/>
      <c r="T827" s="150"/>
      <c r="U827" s="150"/>
      <c r="V827" s="150"/>
      <c r="W827" s="150"/>
      <c r="X827" s="150"/>
      <c r="Y827" s="150"/>
      <c r="Z827" s="150"/>
      <c r="AA827" s="150"/>
    </row>
    <row r="828" spans="1:27" ht="15.75" customHeight="1">
      <c r="A828" s="150"/>
      <c r="B828" s="150"/>
      <c r="C828" s="150"/>
      <c r="D828" s="150"/>
      <c r="E828" s="150"/>
      <c r="F828" s="150"/>
      <c r="G828" s="150"/>
      <c r="H828" s="150"/>
      <c r="I828" s="150"/>
      <c r="J828" s="150"/>
      <c r="K828" s="150"/>
      <c r="L828" s="150"/>
      <c r="M828" s="150"/>
      <c r="N828" s="150"/>
      <c r="O828" s="150"/>
      <c r="P828" s="150"/>
      <c r="Q828" s="150"/>
      <c r="R828" s="150"/>
      <c r="S828" s="150"/>
      <c r="T828" s="150"/>
      <c r="U828" s="150"/>
      <c r="V828" s="150"/>
      <c r="W828" s="150"/>
      <c r="X828" s="150"/>
      <c r="Y828" s="150"/>
      <c r="Z828" s="150"/>
      <c r="AA828" s="150"/>
    </row>
    <row r="829" spans="1:27" ht="15.75" customHeight="1">
      <c r="A829" s="150"/>
      <c r="B829" s="150"/>
      <c r="C829" s="150"/>
      <c r="D829" s="150"/>
      <c r="E829" s="150"/>
      <c r="F829" s="150"/>
      <c r="G829" s="150"/>
      <c r="H829" s="150"/>
      <c r="I829" s="150"/>
      <c r="J829" s="150"/>
      <c r="K829" s="150"/>
      <c r="L829" s="150"/>
      <c r="M829" s="150"/>
      <c r="N829" s="150"/>
      <c r="O829" s="150"/>
      <c r="P829" s="150"/>
      <c r="Q829" s="150"/>
      <c r="R829" s="150"/>
      <c r="S829" s="150"/>
      <c r="T829" s="150"/>
      <c r="U829" s="150"/>
      <c r="V829" s="150"/>
      <c r="W829" s="150"/>
      <c r="X829" s="150"/>
      <c r="Y829" s="150"/>
      <c r="Z829" s="150"/>
      <c r="AA829" s="150"/>
    </row>
    <row r="830" spans="1:27" ht="15.75" customHeight="1">
      <c r="A830" s="150"/>
      <c r="B830" s="150"/>
      <c r="C830" s="150"/>
      <c r="D830" s="150"/>
      <c r="E830" s="150"/>
      <c r="F830" s="150"/>
      <c r="G830" s="150"/>
      <c r="H830" s="150"/>
      <c r="I830" s="150"/>
      <c r="J830" s="150"/>
      <c r="K830" s="150"/>
      <c r="L830" s="150"/>
      <c r="M830" s="150"/>
      <c r="N830" s="150"/>
      <c r="O830" s="150"/>
      <c r="P830" s="150"/>
      <c r="Q830" s="150"/>
      <c r="R830" s="150"/>
      <c r="S830" s="150"/>
      <c r="T830" s="150"/>
      <c r="U830" s="150"/>
      <c r="V830" s="150"/>
      <c r="W830" s="150"/>
      <c r="X830" s="150"/>
      <c r="Y830" s="150"/>
      <c r="Z830" s="150"/>
      <c r="AA830" s="150"/>
    </row>
    <row r="831" spans="1:27" ht="15.75" customHeight="1">
      <c r="A831" s="150"/>
      <c r="B831" s="150"/>
      <c r="C831" s="150"/>
      <c r="D831" s="150"/>
      <c r="E831" s="150"/>
      <c r="F831" s="150"/>
      <c r="G831" s="150"/>
      <c r="H831" s="150"/>
      <c r="I831" s="150"/>
      <c r="J831" s="150"/>
      <c r="K831" s="150"/>
      <c r="L831" s="150"/>
      <c r="M831" s="150"/>
      <c r="N831" s="150"/>
      <c r="O831" s="150"/>
      <c r="P831" s="150"/>
      <c r="Q831" s="150"/>
      <c r="R831" s="150"/>
      <c r="S831" s="150"/>
      <c r="T831" s="150"/>
      <c r="U831" s="150"/>
      <c r="V831" s="150"/>
      <c r="W831" s="150"/>
      <c r="X831" s="150"/>
      <c r="Y831" s="150"/>
      <c r="Z831" s="150"/>
      <c r="AA831" s="150"/>
    </row>
    <row r="832" spans="1:27" ht="15.75" customHeight="1">
      <c r="A832" s="150"/>
      <c r="B832" s="150"/>
      <c r="C832" s="150"/>
      <c r="D832" s="150"/>
      <c r="E832" s="150"/>
      <c r="F832" s="150"/>
      <c r="G832" s="150"/>
      <c r="H832" s="150"/>
      <c r="I832" s="150"/>
      <c r="J832" s="150"/>
      <c r="K832" s="150"/>
      <c r="L832" s="150"/>
      <c r="M832" s="150"/>
      <c r="N832" s="150"/>
      <c r="O832" s="150"/>
      <c r="P832" s="150"/>
      <c r="Q832" s="150"/>
      <c r="R832" s="150"/>
      <c r="S832" s="150"/>
      <c r="T832" s="150"/>
      <c r="U832" s="150"/>
      <c r="V832" s="150"/>
      <c r="W832" s="150"/>
      <c r="X832" s="150"/>
      <c r="Y832" s="150"/>
      <c r="Z832" s="150"/>
      <c r="AA832" s="150"/>
    </row>
    <row r="833" spans="1:27" ht="15.75" customHeight="1">
      <c r="A833" s="150"/>
      <c r="B833" s="150"/>
      <c r="C833" s="150"/>
      <c r="D833" s="150"/>
      <c r="E833" s="150"/>
      <c r="F833" s="150"/>
      <c r="G833" s="150"/>
      <c r="H833" s="150"/>
      <c r="I833" s="150"/>
      <c r="J833" s="150"/>
      <c r="K833" s="150"/>
      <c r="L833" s="150"/>
      <c r="M833" s="150"/>
      <c r="N833" s="150"/>
      <c r="O833" s="150"/>
      <c r="P833" s="150"/>
      <c r="Q833" s="150"/>
      <c r="R833" s="150"/>
      <c r="S833" s="150"/>
      <c r="T833" s="150"/>
      <c r="U833" s="150"/>
      <c r="V833" s="150"/>
      <c r="W833" s="150"/>
      <c r="X833" s="150"/>
      <c r="Y833" s="150"/>
      <c r="Z833" s="150"/>
      <c r="AA833" s="150"/>
    </row>
    <row r="834" spans="1:27" ht="15.75" customHeight="1">
      <c r="A834" s="150"/>
      <c r="B834" s="150"/>
      <c r="C834" s="150"/>
      <c r="D834" s="150"/>
      <c r="E834" s="150"/>
      <c r="F834" s="150"/>
      <c r="G834" s="150"/>
      <c r="H834" s="150"/>
      <c r="I834" s="150"/>
      <c r="J834" s="150"/>
      <c r="K834" s="150"/>
      <c r="L834" s="150"/>
      <c r="M834" s="150"/>
      <c r="N834" s="150"/>
      <c r="O834" s="150"/>
      <c r="P834" s="150"/>
      <c r="Q834" s="150"/>
      <c r="R834" s="150"/>
      <c r="S834" s="150"/>
      <c r="T834" s="150"/>
      <c r="U834" s="150"/>
      <c r="V834" s="150"/>
      <c r="W834" s="150"/>
      <c r="X834" s="150"/>
      <c r="Y834" s="150"/>
      <c r="Z834" s="150"/>
      <c r="AA834" s="150"/>
    </row>
    <row r="835" spans="1:27" ht="15.75" customHeight="1">
      <c r="A835" s="150"/>
      <c r="B835" s="150"/>
      <c r="C835" s="150"/>
      <c r="D835" s="150"/>
      <c r="E835" s="150"/>
      <c r="F835" s="150"/>
      <c r="G835" s="150"/>
      <c r="H835" s="150"/>
      <c r="I835" s="150"/>
      <c r="J835" s="150"/>
      <c r="K835" s="150"/>
      <c r="L835" s="150"/>
      <c r="M835" s="150"/>
      <c r="N835" s="150"/>
      <c r="O835" s="150"/>
      <c r="P835" s="150"/>
      <c r="Q835" s="150"/>
      <c r="R835" s="150"/>
      <c r="S835" s="150"/>
      <c r="T835" s="150"/>
      <c r="U835" s="150"/>
      <c r="V835" s="150"/>
      <c r="W835" s="150"/>
      <c r="X835" s="150"/>
      <c r="Y835" s="150"/>
      <c r="Z835" s="150"/>
      <c r="AA835" s="150"/>
    </row>
    <row r="836" spans="1:27" ht="15.75" customHeight="1">
      <c r="A836" s="150"/>
      <c r="B836" s="150"/>
      <c r="C836" s="150"/>
      <c r="D836" s="150"/>
      <c r="E836" s="150"/>
      <c r="F836" s="150"/>
      <c r="G836" s="150"/>
      <c r="H836" s="150"/>
      <c r="I836" s="150"/>
      <c r="J836" s="150"/>
      <c r="K836" s="150"/>
      <c r="L836" s="150"/>
      <c r="M836" s="150"/>
      <c r="N836" s="150"/>
      <c r="O836" s="150"/>
      <c r="P836" s="150"/>
      <c r="Q836" s="150"/>
      <c r="R836" s="150"/>
      <c r="S836" s="150"/>
      <c r="T836" s="150"/>
      <c r="U836" s="150"/>
      <c r="V836" s="150"/>
      <c r="W836" s="150"/>
      <c r="X836" s="150"/>
      <c r="Y836" s="150"/>
      <c r="Z836" s="150"/>
      <c r="AA836" s="150"/>
    </row>
    <row r="837" spans="1:27" ht="15.75" customHeight="1">
      <c r="A837" s="150"/>
      <c r="B837" s="150"/>
      <c r="C837" s="150"/>
      <c r="D837" s="150"/>
      <c r="E837" s="150"/>
      <c r="F837" s="150"/>
      <c r="G837" s="150"/>
      <c r="H837" s="150"/>
      <c r="I837" s="150"/>
      <c r="J837" s="150"/>
      <c r="K837" s="150"/>
      <c r="L837" s="150"/>
      <c r="M837" s="150"/>
      <c r="N837" s="150"/>
      <c r="O837" s="150"/>
      <c r="P837" s="150"/>
      <c r="Q837" s="150"/>
      <c r="R837" s="150"/>
      <c r="S837" s="150"/>
      <c r="T837" s="150"/>
      <c r="U837" s="150"/>
      <c r="V837" s="150"/>
      <c r="W837" s="150"/>
      <c r="X837" s="150"/>
      <c r="Y837" s="150"/>
      <c r="Z837" s="150"/>
      <c r="AA837" s="150"/>
    </row>
    <row r="838" spans="1:27" ht="15.75" customHeight="1">
      <c r="A838" s="150"/>
      <c r="B838" s="150"/>
      <c r="C838" s="150"/>
      <c r="D838" s="150"/>
      <c r="E838" s="150"/>
      <c r="F838" s="150"/>
      <c r="G838" s="150"/>
      <c r="H838" s="150"/>
      <c r="I838" s="150"/>
      <c r="J838" s="150"/>
      <c r="K838" s="150"/>
      <c r="L838" s="150"/>
      <c r="M838" s="150"/>
      <c r="N838" s="150"/>
      <c r="O838" s="150"/>
      <c r="P838" s="150"/>
      <c r="Q838" s="150"/>
      <c r="R838" s="150"/>
      <c r="S838" s="150"/>
      <c r="T838" s="150"/>
      <c r="U838" s="150"/>
      <c r="V838" s="150"/>
      <c r="W838" s="150"/>
      <c r="X838" s="150"/>
      <c r="Y838" s="150"/>
      <c r="Z838" s="150"/>
      <c r="AA838" s="150"/>
    </row>
    <row r="839" spans="1:27" ht="15.75" customHeight="1">
      <c r="A839" s="150"/>
      <c r="B839" s="150"/>
      <c r="C839" s="150"/>
      <c r="D839" s="150"/>
      <c r="E839" s="150"/>
      <c r="F839" s="150"/>
      <c r="G839" s="150"/>
      <c r="H839" s="150"/>
      <c r="I839" s="150"/>
      <c r="J839" s="150"/>
      <c r="K839" s="150"/>
      <c r="L839" s="150"/>
      <c r="M839" s="150"/>
      <c r="N839" s="150"/>
      <c r="O839" s="150"/>
      <c r="P839" s="150"/>
      <c r="Q839" s="150"/>
      <c r="R839" s="150"/>
      <c r="S839" s="150"/>
      <c r="T839" s="150"/>
      <c r="U839" s="150"/>
      <c r="V839" s="150"/>
      <c r="W839" s="150"/>
      <c r="X839" s="150"/>
      <c r="Y839" s="150"/>
      <c r="Z839" s="150"/>
      <c r="AA839" s="150"/>
    </row>
    <row r="840" spans="1:27" ht="15.75" customHeight="1">
      <c r="A840" s="150"/>
      <c r="B840" s="150"/>
      <c r="C840" s="150"/>
      <c r="D840" s="150"/>
      <c r="E840" s="150"/>
      <c r="F840" s="150"/>
      <c r="G840" s="150"/>
      <c r="H840" s="150"/>
      <c r="I840" s="150"/>
      <c r="J840" s="150"/>
      <c r="K840" s="150"/>
      <c r="L840" s="150"/>
      <c r="M840" s="150"/>
      <c r="N840" s="150"/>
      <c r="O840" s="150"/>
      <c r="P840" s="150"/>
      <c r="Q840" s="150"/>
      <c r="R840" s="150"/>
      <c r="S840" s="150"/>
      <c r="T840" s="150"/>
      <c r="U840" s="150"/>
      <c r="V840" s="150"/>
      <c r="W840" s="150"/>
      <c r="X840" s="150"/>
      <c r="Y840" s="150"/>
      <c r="Z840" s="150"/>
      <c r="AA840" s="150"/>
    </row>
    <row r="841" spans="1:27" ht="15.75" customHeight="1">
      <c r="A841" s="150"/>
      <c r="B841" s="150"/>
      <c r="C841" s="150"/>
      <c r="D841" s="150"/>
      <c r="E841" s="150"/>
      <c r="F841" s="150"/>
      <c r="G841" s="150"/>
      <c r="H841" s="150"/>
      <c r="I841" s="150"/>
      <c r="J841" s="150"/>
      <c r="K841" s="150"/>
      <c r="L841" s="150"/>
      <c r="M841" s="150"/>
      <c r="N841" s="150"/>
      <c r="O841" s="150"/>
      <c r="P841" s="150"/>
      <c r="Q841" s="150"/>
      <c r="R841" s="150"/>
      <c r="S841" s="150"/>
      <c r="T841" s="150"/>
      <c r="U841" s="150"/>
      <c r="V841" s="150"/>
      <c r="W841" s="150"/>
      <c r="X841" s="150"/>
      <c r="Y841" s="150"/>
      <c r="Z841" s="150"/>
      <c r="AA841" s="150"/>
    </row>
    <row r="842" spans="1:27" ht="15.75" customHeight="1">
      <c r="A842" s="150"/>
      <c r="B842" s="150"/>
      <c r="C842" s="150"/>
      <c r="D842" s="150"/>
      <c r="E842" s="150"/>
      <c r="F842" s="150"/>
      <c r="G842" s="150"/>
      <c r="H842" s="150"/>
      <c r="I842" s="150"/>
      <c r="J842" s="150"/>
      <c r="K842" s="150"/>
      <c r="L842" s="150"/>
      <c r="M842" s="150"/>
      <c r="N842" s="150"/>
      <c r="O842" s="150"/>
      <c r="P842" s="150"/>
      <c r="Q842" s="150"/>
      <c r="R842" s="150"/>
      <c r="S842" s="150"/>
      <c r="T842" s="150"/>
      <c r="U842" s="150"/>
      <c r="V842" s="150"/>
      <c r="W842" s="150"/>
      <c r="X842" s="150"/>
      <c r="Y842" s="150"/>
      <c r="Z842" s="150"/>
      <c r="AA842" s="150"/>
    </row>
    <row r="843" spans="1:27" ht="15.75" customHeight="1">
      <c r="A843" s="150"/>
      <c r="B843" s="150"/>
      <c r="C843" s="150"/>
      <c r="D843" s="150"/>
      <c r="E843" s="150"/>
      <c r="F843" s="150"/>
      <c r="G843" s="150"/>
      <c r="H843" s="150"/>
      <c r="I843" s="150"/>
      <c r="J843" s="150"/>
      <c r="K843" s="150"/>
      <c r="L843" s="150"/>
      <c r="M843" s="150"/>
      <c r="N843" s="150"/>
      <c r="O843" s="150"/>
      <c r="P843" s="150"/>
      <c r="Q843" s="150"/>
      <c r="R843" s="150"/>
      <c r="S843" s="150"/>
      <c r="T843" s="150"/>
      <c r="U843" s="150"/>
      <c r="V843" s="150"/>
      <c r="W843" s="150"/>
      <c r="X843" s="150"/>
      <c r="Y843" s="150"/>
      <c r="Z843" s="150"/>
      <c r="AA843" s="150"/>
    </row>
    <row r="844" spans="1:27" ht="15.75" customHeight="1">
      <c r="A844" s="150"/>
      <c r="B844" s="150"/>
      <c r="C844" s="150"/>
      <c r="D844" s="150"/>
      <c r="E844" s="150"/>
      <c r="F844" s="150"/>
      <c r="G844" s="150"/>
      <c r="H844" s="150"/>
      <c r="I844" s="150"/>
      <c r="J844" s="150"/>
      <c r="K844" s="150"/>
      <c r="L844" s="150"/>
      <c r="M844" s="150"/>
      <c r="N844" s="150"/>
      <c r="O844" s="150"/>
      <c r="P844" s="150"/>
      <c r="Q844" s="150"/>
      <c r="R844" s="150"/>
      <c r="S844" s="150"/>
      <c r="T844" s="150"/>
      <c r="U844" s="150"/>
      <c r="V844" s="150"/>
      <c r="W844" s="150"/>
      <c r="X844" s="150"/>
      <c r="Y844" s="150"/>
      <c r="Z844" s="150"/>
      <c r="AA844" s="150"/>
    </row>
    <row r="845" spans="1:27" ht="15.75" customHeight="1">
      <c r="A845" s="150"/>
      <c r="B845" s="150"/>
      <c r="C845" s="150"/>
      <c r="D845" s="150"/>
      <c r="E845" s="150"/>
      <c r="F845" s="150"/>
      <c r="G845" s="150"/>
      <c r="H845" s="150"/>
      <c r="I845" s="150"/>
      <c r="J845" s="150"/>
      <c r="K845" s="150"/>
      <c r="L845" s="150"/>
      <c r="M845" s="150"/>
      <c r="N845" s="150"/>
      <c r="O845" s="150"/>
      <c r="P845" s="150"/>
      <c r="Q845" s="150"/>
      <c r="R845" s="150"/>
      <c r="S845" s="150"/>
      <c r="T845" s="150"/>
      <c r="U845" s="150"/>
      <c r="V845" s="150"/>
      <c r="W845" s="150"/>
      <c r="X845" s="150"/>
      <c r="Y845" s="150"/>
      <c r="Z845" s="150"/>
      <c r="AA845" s="150"/>
    </row>
    <row r="846" spans="1:27" ht="15.75" customHeight="1">
      <c r="A846" s="150"/>
      <c r="B846" s="150"/>
      <c r="C846" s="150"/>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0"/>
      <c r="Z846" s="150"/>
      <c r="AA846" s="150"/>
    </row>
    <row r="847" spans="1:27" ht="15.75" customHeight="1">
      <c r="A847" s="150"/>
      <c r="B847" s="150"/>
      <c r="C847" s="150"/>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0"/>
      <c r="Z847" s="150"/>
      <c r="AA847" s="150"/>
    </row>
    <row r="848" spans="1:27" ht="15.75" customHeight="1">
      <c r="A848" s="150"/>
      <c r="B848" s="150"/>
      <c r="C848" s="150"/>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0"/>
      <c r="Z848" s="150"/>
      <c r="AA848" s="150"/>
    </row>
    <row r="849" spans="1:27" ht="15.75" customHeight="1">
      <c r="A849" s="150"/>
      <c r="B849" s="150"/>
      <c r="C849" s="150"/>
      <c r="D849" s="150"/>
      <c r="E849" s="150"/>
      <c r="F849" s="150"/>
      <c r="G849" s="150"/>
      <c r="H849" s="150"/>
      <c r="I849" s="150"/>
      <c r="J849" s="150"/>
      <c r="K849" s="150"/>
      <c r="L849" s="150"/>
      <c r="M849" s="150"/>
      <c r="N849" s="150"/>
      <c r="O849" s="150"/>
      <c r="P849" s="150"/>
      <c r="Q849" s="150"/>
      <c r="R849" s="150"/>
      <c r="S849" s="150"/>
      <c r="T849" s="150"/>
      <c r="U849" s="150"/>
      <c r="V849" s="150"/>
      <c r="W849" s="150"/>
      <c r="X849" s="150"/>
      <c r="Y849" s="150"/>
      <c r="Z849" s="150"/>
      <c r="AA849" s="150"/>
    </row>
    <row r="850" spans="1:27" ht="15.75" customHeight="1">
      <c r="A850" s="150"/>
      <c r="B850" s="150"/>
      <c r="C850" s="150"/>
      <c r="D850" s="150"/>
      <c r="E850" s="150"/>
      <c r="F850" s="150"/>
      <c r="G850" s="150"/>
      <c r="H850" s="150"/>
      <c r="I850" s="150"/>
      <c r="J850" s="150"/>
      <c r="K850" s="150"/>
      <c r="L850" s="150"/>
      <c r="M850" s="150"/>
      <c r="N850" s="150"/>
      <c r="O850" s="150"/>
      <c r="P850" s="150"/>
      <c r="Q850" s="150"/>
      <c r="R850" s="150"/>
      <c r="S850" s="150"/>
      <c r="T850" s="150"/>
      <c r="U850" s="150"/>
      <c r="V850" s="150"/>
      <c r="W850" s="150"/>
      <c r="X850" s="150"/>
      <c r="Y850" s="150"/>
      <c r="Z850" s="150"/>
      <c r="AA850" s="150"/>
    </row>
    <row r="851" spans="1:27" ht="15.75" customHeight="1">
      <c r="A851" s="150"/>
      <c r="B851" s="150"/>
      <c r="C851" s="150"/>
      <c r="D851" s="150"/>
      <c r="E851" s="150"/>
      <c r="F851" s="150"/>
      <c r="G851" s="150"/>
      <c r="H851" s="150"/>
      <c r="I851" s="150"/>
      <c r="J851" s="150"/>
      <c r="K851" s="150"/>
      <c r="L851" s="150"/>
      <c r="M851" s="150"/>
      <c r="N851" s="150"/>
      <c r="O851" s="150"/>
      <c r="P851" s="150"/>
      <c r="Q851" s="150"/>
      <c r="R851" s="150"/>
      <c r="S851" s="150"/>
      <c r="T851" s="150"/>
      <c r="U851" s="150"/>
      <c r="V851" s="150"/>
      <c r="W851" s="150"/>
      <c r="X851" s="150"/>
      <c r="Y851" s="150"/>
      <c r="Z851" s="150"/>
      <c r="AA851" s="150"/>
    </row>
    <row r="852" spans="1:27" ht="15.75" customHeight="1">
      <c r="A852" s="150"/>
      <c r="B852" s="150"/>
      <c r="C852" s="150"/>
      <c r="D852" s="150"/>
      <c r="E852" s="150"/>
      <c r="F852" s="150"/>
      <c r="G852" s="150"/>
      <c r="H852" s="150"/>
      <c r="I852" s="150"/>
      <c r="J852" s="150"/>
      <c r="K852" s="150"/>
      <c r="L852" s="150"/>
      <c r="M852" s="150"/>
      <c r="N852" s="150"/>
      <c r="O852" s="150"/>
      <c r="P852" s="150"/>
      <c r="Q852" s="150"/>
      <c r="R852" s="150"/>
      <c r="S852" s="150"/>
      <c r="T852" s="150"/>
      <c r="U852" s="150"/>
      <c r="V852" s="150"/>
      <c r="W852" s="150"/>
      <c r="X852" s="150"/>
      <c r="Y852" s="150"/>
      <c r="Z852" s="150"/>
      <c r="AA852" s="150"/>
    </row>
    <row r="853" spans="1:27" ht="15.75" customHeight="1">
      <c r="A853" s="150"/>
      <c r="B853" s="150"/>
      <c r="C853" s="150"/>
      <c r="D853" s="150"/>
      <c r="E853" s="150"/>
      <c r="F853" s="150"/>
      <c r="G853" s="150"/>
      <c r="H853" s="150"/>
      <c r="I853" s="150"/>
      <c r="J853" s="150"/>
      <c r="K853" s="150"/>
      <c r="L853" s="150"/>
      <c r="M853" s="150"/>
      <c r="N853" s="150"/>
      <c r="O853" s="150"/>
      <c r="P853" s="150"/>
      <c r="Q853" s="150"/>
      <c r="R853" s="150"/>
      <c r="S853" s="150"/>
      <c r="T853" s="150"/>
      <c r="U853" s="150"/>
      <c r="V853" s="150"/>
      <c r="W853" s="150"/>
      <c r="X853" s="150"/>
      <c r="Y853" s="150"/>
      <c r="Z853" s="150"/>
      <c r="AA853" s="150"/>
    </row>
    <row r="854" spans="1:27" ht="15.75" customHeight="1">
      <c r="A854" s="150"/>
      <c r="B854" s="150"/>
      <c r="C854" s="150"/>
      <c r="D854" s="150"/>
      <c r="E854" s="150"/>
      <c r="F854" s="150"/>
      <c r="G854" s="150"/>
      <c r="H854" s="150"/>
      <c r="I854" s="150"/>
      <c r="J854" s="150"/>
      <c r="K854" s="150"/>
      <c r="L854" s="150"/>
      <c r="M854" s="150"/>
      <c r="N854" s="150"/>
      <c r="O854" s="150"/>
      <c r="P854" s="150"/>
      <c r="Q854" s="150"/>
      <c r="R854" s="150"/>
      <c r="S854" s="150"/>
      <c r="T854" s="150"/>
      <c r="U854" s="150"/>
      <c r="V854" s="150"/>
      <c r="W854" s="150"/>
      <c r="X854" s="150"/>
      <c r="Y854" s="150"/>
      <c r="Z854" s="150"/>
      <c r="AA854" s="150"/>
    </row>
    <row r="855" spans="1:27" ht="15.75" customHeight="1">
      <c r="A855" s="150"/>
      <c r="B855" s="150"/>
      <c r="C855" s="150"/>
      <c r="D855" s="150"/>
      <c r="E855" s="150"/>
      <c r="F855" s="150"/>
      <c r="G855" s="150"/>
      <c r="H855" s="150"/>
      <c r="I855" s="150"/>
      <c r="J855" s="150"/>
      <c r="K855" s="150"/>
      <c r="L855" s="150"/>
      <c r="M855" s="150"/>
      <c r="N855" s="150"/>
      <c r="O855" s="150"/>
      <c r="P855" s="150"/>
      <c r="Q855" s="150"/>
      <c r="R855" s="150"/>
      <c r="S855" s="150"/>
      <c r="T855" s="150"/>
      <c r="U855" s="150"/>
      <c r="V855" s="150"/>
      <c r="W855" s="150"/>
      <c r="X855" s="150"/>
      <c r="Y855" s="150"/>
      <c r="Z855" s="150"/>
      <c r="AA855" s="150"/>
    </row>
    <row r="856" spans="1:27" ht="15.75" customHeight="1">
      <c r="A856" s="150"/>
      <c r="B856" s="150"/>
      <c r="C856" s="150"/>
      <c r="D856" s="150"/>
      <c r="E856" s="150"/>
      <c r="F856" s="150"/>
      <c r="G856" s="150"/>
      <c r="H856" s="150"/>
      <c r="I856" s="150"/>
      <c r="J856" s="150"/>
      <c r="K856" s="150"/>
      <c r="L856" s="150"/>
      <c r="M856" s="150"/>
      <c r="N856" s="150"/>
      <c r="O856" s="150"/>
      <c r="P856" s="150"/>
      <c r="Q856" s="150"/>
      <c r="R856" s="150"/>
      <c r="S856" s="150"/>
      <c r="T856" s="150"/>
      <c r="U856" s="150"/>
      <c r="V856" s="150"/>
      <c r="W856" s="150"/>
      <c r="X856" s="150"/>
      <c r="Y856" s="150"/>
      <c r="Z856" s="150"/>
      <c r="AA856" s="150"/>
    </row>
    <row r="857" spans="1:27" ht="15.75" customHeight="1">
      <c r="A857" s="150"/>
      <c r="B857" s="150"/>
      <c r="C857" s="150"/>
      <c r="D857" s="150"/>
      <c r="E857" s="150"/>
      <c r="F857" s="150"/>
      <c r="G857" s="150"/>
      <c r="H857" s="150"/>
      <c r="I857" s="150"/>
      <c r="J857" s="150"/>
      <c r="K857" s="150"/>
      <c r="L857" s="150"/>
      <c r="M857" s="150"/>
      <c r="N857" s="150"/>
      <c r="O857" s="150"/>
      <c r="P857" s="150"/>
      <c r="Q857" s="150"/>
      <c r="R857" s="150"/>
      <c r="S857" s="150"/>
      <c r="T857" s="150"/>
      <c r="U857" s="150"/>
      <c r="V857" s="150"/>
      <c r="W857" s="150"/>
      <c r="X857" s="150"/>
      <c r="Y857" s="150"/>
      <c r="Z857" s="150"/>
      <c r="AA857" s="150"/>
    </row>
    <row r="858" spans="1:27" ht="15.75" customHeight="1">
      <c r="A858" s="150"/>
      <c r="B858" s="150"/>
      <c r="C858" s="150"/>
      <c r="D858" s="150"/>
      <c r="E858" s="150"/>
      <c r="F858" s="150"/>
      <c r="G858" s="150"/>
      <c r="H858" s="150"/>
      <c r="I858" s="150"/>
      <c r="J858" s="150"/>
      <c r="K858" s="150"/>
      <c r="L858" s="150"/>
      <c r="M858" s="150"/>
      <c r="N858" s="150"/>
      <c r="O858" s="150"/>
      <c r="P858" s="150"/>
      <c r="Q858" s="150"/>
      <c r="R858" s="150"/>
      <c r="S858" s="150"/>
      <c r="T858" s="150"/>
      <c r="U858" s="150"/>
      <c r="V858" s="150"/>
      <c r="W858" s="150"/>
      <c r="X858" s="150"/>
      <c r="Y858" s="150"/>
      <c r="Z858" s="150"/>
      <c r="AA858" s="150"/>
    </row>
    <row r="859" spans="1:27" ht="15.75" customHeight="1">
      <c r="A859" s="150"/>
      <c r="B859" s="150"/>
      <c r="C859" s="150"/>
      <c r="D859" s="150"/>
      <c r="E859" s="150"/>
      <c r="F859" s="150"/>
      <c r="G859" s="150"/>
      <c r="H859" s="150"/>
      <c r="I859" s="150"/>
      <c r="J859" s="150"/>
      <c r="K859" s="150"/>
      <c r="L859" s="150"/>
      <c r="M859" s="150"/>
      <c r="N859" s="150"/>
      <c r="O859" s="150"/>
      <c r="P859" s="150"/>
      <c r="Q859" s="150"/>
      <c r="R859" s="150"/>
      <c r="S859" s="150"/>
      <c r="T859" s="150"/>
      <c r="U859" s="150"/>
      <c r="V859" s="150"/>
      <c r="W859" s="150"/>
      <c r="X859" s="150"/>
      <c r="Y859" s="150"/>
      <c r="Z859" s="150"/>
      <c r="AA859" s="150"/>
    </row>
    <row r="860" spans="1:27" ht="15.75" customHeight="1">
      <c r="A860" s="150"/>
      <c r="B860" s="150"/>
      <c r="C860" s="150"/>
      <c r="D860" s="150"/>
      <c r="E860" s="150"/>
      <c r="F860" s="150"/>
      <c r="G860" s="150"/>
      <c r="H860" s="150"/>
      <c r="I860" s="150"/>
      <c r="J860" s="150"/>
      <c r="K860" s="150"/>
      <c r="L860" s="150"/>
      <c r="M860" s="150"/>
      <c r="N860" s="150"/>
      <c r="O860" s="150"/>
      <c r="P860" s="150"/>
      <c r="Q860" s="150"/>
      <c r="R860" s="150"/>
      <c r="S860" s="150"/>
      <c r="T860" s="150"/>
      <c r="U860" s="150"/>
      <c r="V860" s="150"/>
      <c r="W860" s="150"/>
      <c r="X860" s="150"/>
      <c r="Y860" s="150"/>
      <c r="Z860" s="150"/>
      <c r="AA860" s="150"/>
    </row>
    <row r="861" spans="1:27" ht="15.75" customHeight="1">
      <c r="A861" s="150"/>
      <c r="B861" s="150"/>
      <c r="C861" s="150"/>
      <c r="D861" s="150"/>
      <c r="E861" s="150"/>
      <c r="F861" s="150"/>
      <c r="G861" s="150"/>
      <c r="H861" s="150"/>
      <c r="I861" s="150"/>
      <c r="J861" s="150"/>
      <c r="K861" s="150"/>
      <c r="L861" s="150"/>
      <c r="M861" s="150"/>
      <c r="N861" s="150"/>
      <c r="O861" s="150"/>
      <c r="P861" s="150"/>
      <c r="Q861" s="150"/>
      <c r="R861" s="150"/>
      <c r="S861" s="150"/>
      <c r="T861" s="150"/>
      <c r="U861" s="150"/>
      <c r="V861" s="150"/>
      <c r="W861" s="150"/>
      <c r="X861" s="150"/>
      <c r="Y861" s="150"/>
      <c r="Z861" s="150"/>
      <c r="AA861" s="150"/>
    </row>
    <row r="862" spans="1:27" ht="15.75" customHeight="1">
      <c r="A862" s="150"/>
      <c r="B862" s="150"/>
      <c r="C862" s="150"/>
      <c r="D862" s="150"/>
      <c r="E862" s="150"/>
      <c r="F862" s="150"/>
      <c r="G862" s="150"/>
      <c r="H862" s="150"/>
      <c r="I862" s="150"/>
      <c r="J862" s="150"/>
      <c r="K862" s="150"/>
      <c r="L862" s="150"/>
      <c r="M862" s="150"/>
      <c r="N862" s="150"/>
      <c r="O862" s="150"/>
      <c r="P862" s="150"/>
      <c r="Q862" s="150"/>
      <c r="R862" s="150"/>
      <c r="S862" s="150"/>
      <c r="T862" s="150"/>
      <c r="U862" s="150"/>
      <c r="V862" s="150"/>
      <c r="W862" s="150"/>
      <c r="X862" s="150"/>
      <c r="Y862" s="150"/>
      <c r="Z862" s="150"/>
      <c r="AA862" s="150"/>
    </row>
    <row r="863" spans="1:27" ht="15.75" customHeight="1">
      <c r="A863" s="150"/>
      <c r="B863" s="150"/>
      <c r="C863" s="150"/>
      <c r="D863" s="150"/>
      <c r="E863" s="150"/>
      <c r="F863" s="150"/>
      <c r="G863" s="150"/>
      <c r="H863" s="150"/>
      <c r="I863" s="150"/>
      <c r="J863" s="150"/>
      <c r="K863" s="150"/>
      <c r="L863" s="150"/>
      <c r="M863" s="150"/>
      <c r="N863" s="150"/>
      <c r="O863" s="150"/>
      <c r="P863" s="150"/>
      <c r="Q863" s="150"/>
      <c r="R863" s="150"/>
      <c r="S863" s="150"/>
      <c r="T863" s="150"/>
      <c r="U863" s="150"/>
      <c r="V863" s="150"/>
      <c r="W863" s="150"/>
      <c r="X863" s="150"/>
      <c r="Y863" s="150"/>
      <c r="Z863" s="150"/>
      <c r="AA863" s="150"/>
    </row>
    <row r="864" spans="1:27" ht="15.75" customHeight="1">
      <c r="A864" s="150"/>
      <c r="B864" s="150"/>
      <c r="C864" s="150"/>
      <c r="D864" s="150"/>
      <c r="E864" s="150"/>
      <c r="F864" s="150"/>
      <c r="G864" s="150"/>
      <c r="H864" s="150"/>
      <c r="I864" s="150"/>
      <c r="J864" s="150"/>
      <c r="K864" s="150"/>
      <c r="L864" s="150"/>
      <c r="M864" s="150"/>
      <c r="N864" s="150"/>
      <c r="O864" s="150"/>
      <c r="P864" s="150"/>
      <c r="Q864" s="150"/>
      <c r="R864" s="150"/>
      <c r="S864" s="150"/>
      <c r="T864" s="150"/>
      <c r="U864" s="150"/>
      <c r="V864" s="150"/>
      <c r="W864" s="150"/>
      <c r="X864" s="150"/>
      <c r="Y864" s="150"/>
      <c r="Z864" s="150"/>
      <c r="AA864" s="150"/>
    </row>
    <row r="865" spans="1:27" ht="15.75" customHeight="1">
      <c r="A865" s="150"/>
      <c r="B865" s="150"/>
      <c r="C865" s="150"/>
      <c r="D865" s="150"/>
      <c r="E865" s="150"/>
      <c r="F865" s="150"/>
      <c r="G865" s="150"/>
      <c r="H865" s="150"/>
      <c r="I865" s="150"/>
      <c r="J865" s="150"/>
      <c r="K865" s="150"/>
      <c r="L865" s="150"/>
      <c r="M865" s="150"/>
      <c r="N865" s="150"/>
      <c r="O865" s="150"/>
      <c r="P865" s="150"/>
      <c r="Q865" s="150"/>
      <c r="R865" s="150"/>
      <c r="S865" s="150"/>
      <c r="T865" s="150"/>
      <c r="U865" s="150"/>
      <c r="V865" s="150"/>
      <c r="W865" s="150"/>
      <c r="X865" s="150"/>
      <c r="Y865" s="150"/>
      <c r="Z865" s="150"/>
      <c r="AA865" s="150"/>
    </row>
    <row r="866" spans="1:27" ht="15.75" customHeight="1">
      <c r="A866" s="150"/>
      <c r="B866" s="150"/>
      <c r="C866" s="150"/>
      <c r="D866" s="150"/>
      <c r="E866" s="150"/>
      <c r="F866" s="150"/>
      <c r="G866" s="150"/>
      <c r="H866" s="150"/>
      <c r="I866" s="150"/>
      <c r="J866" s="150"/>
      <c r="K866" s="150"/>
      <c r="L866" s="150"/>
      <c r="M866" s="150"/>
      <c r="N866" s="150"/>
      <c r="O866" s="150"/>
      <c r="P866" s="150"/>
      <c r="Q866" s="150"/>
      <c r="R866" s="150"/>
      <c r="S866" s="150"/>
      <c r="T866" s="150"/>
      <c r="U866" s="150"/>
      <c r="V866" s="150"/>
      <c r="W866" s="150"/>
      <c r="X866" s="150"/>
      <c r="Y866" s="150"/>
      <c r="Z866" s="150"/>
      <c r="AA866" s="150"/>
    </row>
    <row r="867" spans="1:27" ht="15.75" customHeight="1">
      <c r="A867" s="150"/>
      <c r="B867" s="150"/>
      <c r="C867" s="150"/>
      <c r="D867" s="150"/>
      <c r="E867" s="150"/>
      <c r="F867" s="150"/>
      <c r="G867" s="150"/>
      <c r="H867" s="150"/>
      <c r="I867" s="150"/>
      <c r="J867" s="150"/>
      <c r="K867" s="150"/>
      <c r="L867" s="150"/>
      <c r="M867" s="150"/>
      <c r="N867" s="150"/>
      <c r="O867" s="150"/>
      <c r="P867" s="150"/>
      <c r="Q867" s="150"/>
      <c r="R867" s="150"/>
      <c r="S867" s="150"/>
      <c r="T867" s="150"/>
      <c r="U867" s="150"/>
      <c r="V867" s="150"/>
      <c r="W867" s="150"/>
      <c r="X867" s="150"/>
      <c r="Y867" s="150"/>
      <c r="Z867" s="150"/>
      <c r="AA867" s="150"/>
    </row>
    <row r="868" spans="1:27" ht="15.75" customHeight="1">
      <c r="A868" s="150"/>
      <c r="B868" s="150"/>
      <c r="C868" s="150"/>
      <c r="D868" s="150"/>
      <c r="E868" s="150"/>
      <c r="F868" s="150"/>
      <c r="G868" s="150"/>
      <c r="H868" s="150"/>
      <c r="I868" s="150"/>
      <c r="J868" s="150"/>
      <c r="K868" s="150"/>
      <c r="L868" s="150"/>
      <c r="M868" s="150"/>
      <c r="N868" s="150"/>
      <c r="O868" s="150"/>
      <c r="P868" s="150"/>
      <c r="Q868" s="150"/>
      <c r="R868" s="150"/>
      <c r="S868" s="150"/>
      <c r="T868" s="150"/>
      <c r="U868" s="150"/>
      <c r="V868" s="150"/>
      <c r="W868" s="150"/>
      <c r="X868" s="150"/>
      <c r="Y868" s="150"/>
      <c r="Z868" s="150"/>
      <c r="AA868" s="150"/>
    </row>
    <row r="869" spans="1:27" ht="15.75" customHeight="1">
      <c r="A869" s="150"/>
      <c r="B869" s="150"/>
      <c r="C869" s="150"/>
      <c r="D869" s="150"/>
      <c r="E869" s="150"/>
      <c r="F869" s="150"/>
      <c r="G869" s="150"/>
      <c r="H869" s="150"/>
      <c r="I869" s="150"/>
      <c r="J869" s="150"/>
      <c r="K869" s="150"/>
      <c r="L869" s="150"/>
      <c r="M869" s="150"/>
      <c r="N869" s="150"/>
      <c r="O869" s="150"/>
      <c r="P869" s="150"/>
      <c r="Q869" s="150"/>
      <c r="R869" s="150"/>
      <c r="S869" s="150"/>
      <c r="T869" s="150"/>
      <c r="U869" s="150"/>
      <c r="V869" s="150"/>
      <c r="W869" s="150"/>
      <c r="X869" s="150"/>
      <c r="Y869" s="150"/>
      <c r="Z869" s="150"/>
      <c r="AA869" s="150"/>
    </row>
    <row r="870" spans="1:27" ht="15.75" customHeight="1">
      <c r="A870" s="150"/>
      <c r="B870" s="150"/>
      <c r="C870" s="150"/>
      <c r="D870" s="150"/>
      <c r="E870" s="150"/>
      <c r="F870" s="150"/>
      <c r="G870" s="150"/>
      <c r="H870" s="150"/>
      <c r="I870" s="150"/>
      <c r="J870" s="150"/>
      <c r="K870" s="150"/>
      <c r="L870" s="150"/>
      <c r="M870" s="150"/>
      <c r="N870" s="150"/>
      <c r="O870" s="150"/>
      <c r="P870" s="150"/>
      <c r="Q870" s="150"/>
      <c r="R870" s="150"/>
      <c r="S870" s="150"/>
      <c r="T870" s="150"/>
      <c r="U870" s="150"/>
      <c r="V870" s="150"/>
      <c r="W870" s="150"/>
      <c r="X870" s="150"/>
      <c r="Y870" s="150"/>
      <c r="Z870" s="150"/>
      <c r="AA870" s="150"/>
    </row>
    <row r="871" spans="1:27" ht="15.75" customHeight="1">
      <c r="A871" s="150"/>
      <c r="B871" s="150"/>
      <c r="C871" s="150"/>
      <c r="D871" s="150"/>
      <c r="E871" s="150"/>
      <c r="F871" s="150"/>
      <c r="G871" s="150"/>
      <c r="H871" s="150"/>
      <c r="I871" s="150"/>
      <c r="J871" s="150"/>
      <c r="K871" s="150"/>
      <c r="L871" s="150"/>
      <c r="M871" s="150"/>
      <c r="N871" s="150"/>
      <c r="O871" s="150"/>
      <c r="P871" s="150"/>
      <c r="Q871" s="150"/>
      <c r="R871" s="150"/>
      <c r="S871" s="150"/>
      <c r="T871" s="150"/>
      <c r="U871" s="150"/>
      <c r="V871" s="150"/>
      <c r="W871" s="150"/>
      <c r="X871" s="150"/>
      <c r="Y871" s="150"/>
      <c r="Z871" s="150"/>
      <c r="AA871" s="150"/>
    </row>
    <row r="872" spans="1:27" ht="15.75" customHeight="1">
      <c r="A872" s="150"/>
      <c r="B872" s="150"/>
      <c r="C872" s="150"/>
      <c r="D872" s="150"/>
      <c r="E872" s="150"/>
      <c r="F872" s="150"/>
      <c r="G872" s="150"/>
      <c r="H872" s="150"/>
      <c r="I872" s="150"/>
      <c r="J872" s="150"/>
      <c r="K872" s="150"/>
      <c r="L872" s="150"/>
      <c r="M872" s="150"/>
      <c r="N872" s="150"/>
      <c r="O872" s="150"/>
      <c r="P872" s="150"/>
      <c r="Q872" s="150"/>
      <c r="R872" s="150"/>
      <c r="S872" s="150"/>
      <c r="T872" s="150"/>
      <c r="U872" s="150"/>
      <c r="V872" s="150"/>
      <c r="W872" s="150"/>
      <c r="X872" s="150"/>
      <c r="Y872" s="150"/>
      <c r="Z872" s="150"/>
      <c r="AA872" s="150"/>
    </row>
    <row r="873" spans="1:27" ht="15.75" customHeight="1">
      <c r="A873" s="150"/>
      <c r="B873" s="150"/>
      <c r="C873" s="150"/>
      <c r="D873" s="150"/>
      <c r="E873" s="150"/>
      <c r="F873" s="150"/>
      <c r="G873" s="150"/>
      <c r="H873" s="150"/>
      <c r="I873" s="150"/>
      <c r="J873" s="150"/>
      <c r="K873" s="150"/>
      <c r="L873" s="150"/>
      <c r="M873" s="150"/>
      <c r="N873" s="150"/>
      <c r="O873" s="150"/>
      <c r="P873" s="150"/>
      <c r="Q873" s="150"/>
      <c r="R873" s="150"/>
      <c r="S873" s="150"/>
      <c r="T873" s="150"/>
      <c r="U873" s="150"/>
      <c r="V873" s="150"/>
      <c r="W873" s="150"/>
      <c r="X873" s="150"/>
      <c r="Y873" s="150"/>
      <c r="Z873" s="150"/>
      <c r="AA873" s="150"/>
    </row>
    <row r="874" spans="1:27" ht="15.75" customHeight="1">
      <c r="A874" s="150"/>
      <c r="B874" s="150"/>
      <c r="C874" s="150"/>
      <c r="D874" s="150"/>
      <c r="E874" s="150"/>
      <c r="F874" s="150"/>
      <c r="G874" s="150"/>
      <c r="H874" s="150"/>
      <c r="I874" s="150"/>
      <c r="J874" s="150"/>
      <c r="K874" s="150"/>
      <c r="L874" s="150"/>
      <c r="M874" s="150"/>
      <c r="N874" s="150"/>
      <c r="O874" s="150"/>
      <c r="P874" s="150"/>
      <c r="Q874" s="150"/>
      <c r="R874" s="150"/>
      <c r="S874" s="150"/>
      <c r="T874" s="150"/>
      <c r="U874" s="150"/>
      <c r="V874" s="150"/>
      <c r="W874" s="150"/>
      <c r="X874" s="150"/>
      <c r="Y874" s="150"/>
      <c r="Z874" s="150"/>
      <c r="AA874" s="150"/>
    </row>
    <row r="875" spans="1:27" ht="15.75" customHeight="1">
      <c r="A875" s="150"/>
      <c r="B875" s="150"/>
      <c r="C875" s="150"/>
      <c r="D875" s="150"/>
      <c r="E875" s="150"/>
      <c r="F875" s="150"/>
      <c r="G875" s="150"/>
      <c r="H875" s="150"/>
      <c r="I875" s="150"/>
      <c r="J875" s="150"/>
      <c r="K875" s="150"/>
      <c r="L875" s="150"/>
      <c r="M875" s="150"/>
      <c r="N875" s="150"/>
      <c r="O875" s="150"/>
      <c r="P875" s="150"/>
      <c r="Q875" s="150"/>
      <c r="R875" s="150"/>
      <c r="S875" s="150"/>
      <c r="T875" s="150"/>
      <c r="U875" s="150"/>
      <c r="V875" s="150"/>
      <c r="W875" s="150"/>
      <c r="X875" s="150"/>
      <c r="Y875" s="150"/>
      <c r="Z875" s="150"/>
      <c r="AA875" s="150"/>
    </row>
    <row r="876" spans="1:27" ht="15.75" customHeight="1">
      <c r="A876" s="150"/>
      <c r="B876" s="150"/>
      <c r="C876" s="150"/>
      <c r="D876" s="150"/>
      <c r="E876" s="150"/>
      <c r="F876" s="150"/>
      <c r="G876" s="150"/>
      <c r="H876" s="150"/>
      <c r="I876" s="150"/>
      <c r="J876" s="150"/>
      <c r="K876" s="150"/>
      <c r="L876" s="150"/>
      <c r="M876" s="150"/>
      <c r="N876" s="150"/>
      <c r="O876" s="150"/>
      <c r="P876" s="150"/>
      <c r="Q876" s="150"/>
      <c r="R876" s="150"/>
      <c r="S876" s="150"/>
      <c r="T876" s="150"/>
      <c r="U876" s="150"/>
      <c r="V876" s="150"/>
      <c r="W876" s="150"/>
      <c r="X876" s="150"/>
      <c r="Y876" s="150"/>
      <c r="Z876" s="150"/>
      <c r="AA876" s="150"/>
    </row>
    <row r="877" spans="1:27" ht="15.75" customHeight="1">
      <c r="A877" s="150"/>
      <c r="B877" s="150"/>
      <c r="C877" s="150"/>
      <c r="D877" s="150"/>
      <c r="E877" s="150"/>
      <c r="F877" s="150"/>
      <c r="G877" s="150"/>
      <c r="H877" s="150"/>
      <c r="I877" s="150"/>
      <c r="J877" s="150"/>
      <c r="K877" s="150"/>
      <c r="L877" s="150"/>
      <c r="M877" s="150"/>
      <c r="N877" s="150"/>
      <c r="O877" s="150"/>
      <c r="P877" s="150"/>
      <c r="Q877" s="150"/>
      <c r="R877" s="150"/>
      <c r="S877" s="150"/>
      <c r="T877" s="150"/>
      <c r="U877" s="150"/>
      <c r="V877" s="150"/>
      <c r="W877" s="150"/>
      <c r="X877" s="150"/>
      <c r="Y877" s="150"/>
      <c r="Z877" s="150"/>
      <c r="AA877" s="150"/>
    </row>
    <row r="878" spans="1:27" ht="15.75" customHeight="1">
      <c r="A878" s="150"/>
      <c r="B878" s="150"/>
      <c r="C878" s="150"/>
      <c r="D878" s="150"/>
      <c r="E878" s="150"/>
      <c r="F878" s="150"/>
      <c r="G878" s="150"/>
      <c r="H878" s="150"/>
      <c r="I878" s="150"/>
      <c r="J878" s="150"/>
      <c r="K878" s="150"/>
      <c r="L878" s="150"/>
      <c r="M878" s="150"/>
      <c r="N878" s="150"/>
      <c r="O878" s="150"/>
      <c r="P878" s="150"/>
      <c r="Q878" s="150"/>
      <c r="R878" s="150"/>
      <c r="S878" s="150"/>
      <c r="T878" s="150"/>
      <c r="U878" s="150"/>
      <c r="V878" s="150"/>
      <c r="W878" s="150"/>
      <c r="X878" s="150"/>
      <c r="Y878" s="150"/>
      <c r="Z878" s="150"/>
      <c r="AA878" s="150"/>
    </row>
    <row r="879" spans="1:27" ht="15.75" customHeight="1">
      <c r="A879" s="150"/>
      <c r="B879" s="150"/>
      <c r="C879" s="150"/>
      <c r="D879" s="150"/>
      <c r="E879" s="150"/>
      <c r="F879" s="150"/>
      <c r="G879" s="150"/>
      <c r="H879" s="150"/>
      <c r="I879" s="150"/>
      <c r="J879" s="150"/>
      <c r="K879" s="150"/>
      <c r="L879" s="150"/>
      <c r="M879" s="150"/>
      <c r="N879" s="150"/>
      <c r="O879" s="150"/>
      <c r="P879" s="150"/>
      <c r="Q879" s="150"/>
      <c r="R879" s="150"/>
      <c r="S879" s="150"/>
      <c r="T879" s="150"/>
      <c r="U879" s="150"/>
      <c r="V879" s="150"/>
      <c r="W879" s="150"/>
      <c r="X879" s="150"/>
      <c r="Y879" s="150"/>
      <c r="Z879" s="150"/>
      <c r="AA879" s="150"/>
    </row>
    <row r="880" spans="1:27" ht="15.75" customHeight="1">
      <c r="A880" s="150"/>
      <c r="B880" s="150"/>
      <c r="C880" s="150"/>
      <c r="D880" s="150"/>
      <c r="E880" s="150"/>
      <c r="F880" s="150"/>
      <c r="G880" s="150"/>
      <c r="H880" s="150"/>
      <c r="I880" s="150"/>
      <c r="J880" s="150"/>
      <c r="K880" s="150"/>
      <c r="L880" s="150"/>
      <c r="M880" s="150"/>
      <c r="N880" s="150"/>
      <c r="O880" s="150"/>
      <c r="P880" s="150"/>
      <c r="Q880" s="150"/>
      <c r="R880" s="150"/>
      <c r="S880" s="150"/>
      <c r="T880" s="150"/>
      <c r="U880" s="150"/>
      <c r="V880" s="150"/>
      <c r="W880" s="150"/>
      <c r="X880" s="150"/>
      <c r="Y880" s="150"/>
      <c r="Z880" s="150"/>
      <c r="AA880" s="150"/>
    </row>
    <row r="881" spans="1:27" ht="15.75" customHeight="1">
      <c r="A881" s="150"/>
      <c r="B881" s="150"/>
      <c r="C881" s="150"/>
      <c r="D881" s="150"/>
      <c r="E881" s="150"/>
      <c r="F881" s="150"/>
      <c r="G881" s="150"/>
      <c r="H881" s="150"/>
      <c r="I881" s="150"/>
      <c r="J881" s="150"/>
      <c r="K881" s="150"/>
      <c r="L881" s="150"/>
      <c r="M881" s="150"/>
      <c r="N881" s="150"/>
      <c r="O881" s="150"/>
      <c r="P881" s="150"/>
      <c r="Q881" s="150"/>
      <c r="R881" s="150"/>
      <c r="S881" s="150"/>
      <c r="T881" s="150"/>
      <c r="U881" s="150"/>
      <c r="V881" s="150"/>
      <c r="W881" s="150"/>
      <c r="X881" s="150"/>
      <c r="Y881" s="150"/>
      <c r="Z881" s="150"/>
      <c r="AA881" s="150"/>
    </row>
    <row r="882" spans="1:27" ht="15.75" customHeight="1">
      <c r="A882" s="150"/>
      <c r="B882" s="150"/>
      <c r="C882" s="150"/>
      <c r="D882" s="150"/>
      <c r="E882" s="150"/>
      <c r="F882" s="150"/>
      <c r="G882" s="150"/>
      <c r="H882" s="150"/>
      <c r="I882" s="150"/>
      <c r="J882" s="150"/>
      <c r="K882" s="150"/>
      <c r="L882" s="150"/>
      <c r="M882" s="150"/>
      <c r="N882" s="150"/>
      <c r="O882" s="150"/>
      <c r="P882" s="150"/>
      <c r="Q882" s="150"/>
      <c r="R882" s="150"/>
      <c r="S882" s="150"/>
      <c r="T882" s="150"/>
      <c r="U882" s="150"/>
      <c r="V882" s="150"/>
      <c r="W882" s="150"/>
      <c r="X882" s="150"/>
      <c r="Y882" s="150"/>
      <c r="Z882" s="150"/>
      <c r="AA882" s="150"/>
    </row>
    <row r="883" spans="1:27" ht="15.75" customHeight="1">
      <c r="A883" s="150"/>
      <c r="B883" s="150"/>
      <c r="C883" s="150"/>
      <c r="D883" s="150"/>
      <c r="E883" s="150"/>
      <c r="F883" s="150"/>
      <c r="G883" s="150"/>
      <c r="H883" s="150"/>
      <c r="I883" s="150"/>
      <c r="J883" s="150"/>
      <c r="K883" s="150"/>
      <c r="L883" s="150"/>
      <c r="M883" s="150"/>
      <c r="N883" s="150"/>
      <c r="O883" s="150"/>
      <c r="P883" s="150"/>
      <c r="Q883" s="150"/>
      <c r="R883" s="150"/>
      <c r="S883" s="150"/>
      <c r="T883" s="150"/>
      <c r="U883" s="150"/>
      <c r="V883" s="150"/>
      <c r="W883" s="150"/>
      <c r="X883" s="150"/>
      <c r="Y883" s="150"/>
      <c r="Z883" s="150"/>
      <c r="AA883" s="150"/>
    </row>
    <row r="884" spans="1:27" ht="15.75" customHeight="1">
      <c r="A884" s="150"/>
      <c r="B884" s="150"/>
      <c r="C884" s="150"/>
      <c r="D884" s="150"/>
      <c r="E884" s="150"/>
      <c r="F884" s="150"/>
      <c r="G884" s="150"/>
      <c r="H884" s="150"/>
      <c r="I884" s="150"/>
      <c r="J884" s="150"/>
      <c r="K884" s="150"/>
      <c r="L884" s="150"/>
      <c r="M884" s="150"/>
      <c r="N884" s="150"/>
      <c r="O884" s="150"/>
      <c r="P884" s="150"/>
      <c r="Q884" s="150"/>
      <c r="R884" s="150"/>
      <c r="S884" s="150"/>
      <c r="T884" s="150"/>
      <c r="U884" s="150"/>
      <c r="V884" s="150"/>
      <c r="W884" s="150"/>
      <c r="X884" s="150"/>
      <c r="Y884" s="150"/>
      <c r="Z884" s="150"/>
      <c r="AA884" s="150"/>
    </row>
    <row r="885" spans="1:27" ht="15.75" customHeight="1">
      <c r="A885" s="150"/>
      <c r="B885" s="150"/>
      <c r="C885" s="150"/>
      <c r="D885" s="150"/>
      <c r="E885" s="150"/>
      <c r="F885" s="150"/>
      <c r="G885" s="150"/>
      <c r="H885" s="150"/>
      <c r="I885" s="150"/>
      <c r="J885" s="150"/>
      <c r="K885" s="150"/>
      <c r="L885" s="150"/>
      <c r="M885" s="150"/>
      <c r="N885" s="150"/>
      <c r="O885" s="150"/>
      <c r="P885" s="150"/>
      <c r="Q885" s="150"/>
      <c r="R885" s="150"/>
      <c r="S885" s="150"/>
      <c r="T885" s="150"/>
      <c r="U885" s="150"/>
      <c r="V885" s="150"/>
      <c r="W885" s="150"/>
      <c r="X885" s="150"/>
      <c r="Y885" s="150"/>
      <c r="Z885" s="150"/>
      <c r="AA885" s="150"/>
    </row>
    <row r="886" spans="1:27" ht="15.75" customHeight="1">
      <c r="A886" s="150"/>
      <c r="B886" s="150"/>
      <c r="C886" s="150"/>
      <c r="D886" s="150"/>
      <c r="E886" s="150"/>
      <c r="F886" s="150"/>
      <c r="G886" s="150"/>
      <c r="H886" s="150"/>
      <c r="I886" s="150"/>
      <c r="J886" s="150"/>
      <c r="K886" s="150"/>
      <c r="L886" s="150"/>
      <c r="M886" s="150"/>
      <c r="N886" s="150"/>
      <c r="O886" s="150"/>
      <c r="P886" s="150"/>
      <c r="Q886" s="150"/>
      <c r="R886" s="150"/>
      <c r="S886" s="150"/>
      <c r="T886" s="150"/>
      <c r="U886" s="150"/>
      <c r="V886" s="150"/>
      <c r="W886" s="150"/>
      <c r="X886" s="150"/>
      <c r="Y886" s="150"/>
      <c r="Z886" s="150"/>
      <c r="AA886" s="150"/>
    </row>
    <row r="887" spans="1:27" ht="15.75" customHeight="1">
      <c r="A887" s="150"/>
      <c r="B887" s="150"/>
      <c r="C887" s="150"/>
      <c r="D887" s="150"/>
      <c r="E887" s="150"/>
      <c r="F887" s="150"/>
      <c r="G887" s="150"/>
      <c r="H887" s="150"/>
      <c r="I887" s="150"/>
      <c r="J887" s="150"/>
      <c r="K887" s="150"/>
      <c r="L887" s="150"/>
      <c r="M887" s="150"/>
      <c r="N887" s="150"/>
      <c r="O887" s="150"/>
      <c r="P887" s="150"/>
      <c r="Q887" s="150"/>
      <c r="R887" s="150"/>
      <c r="S887" s="150"/>
      <c r="T887" s="150"/>
      <c r="U887" s="150"/>
      <c r="V887" s="150"/>
      <c r="W887" s="150"/>
      <c r="X887" s="150"/>
      <c r="Y887" s="150"/>
      <c r="Z887" s="150"/>
      <c r="AA887" s="150"/>
    </row>
    <row r="888" spans="1:27" ht="15.75" customHeight="1">
      <c r="A888" s="150"/>
      <c r="B888" s="150"/>
      <c r="C888" s="150"/>
      <c r="D888" s="150"/>
      <c r="E888" s="150"/>
      <c r="F888" s="150"/>
      <c r="G888" s="150"/>
      <c r="H888" s="150"/>
      <c r="I888" s="150"/>
      <c r="J888" s="150"/>
      <c r="K888" s="150"/>
      <c r="L888" s="150"/>
      <c r="M888" s="150"/>
      <c r="N888" s="150"/>
      <c r="O888" s="150"/>
      <c r="P888" s="150"/>
      <c r="Q888" s="150"/>
      <c r="R888" s="150"/>
      <c r="S888" s="150"/>
      <c r="T888" s="150"/>
      <c r="U888" s="150"/>
      <c r="V888" s="150"/>
      <c r="W888" s="150"/>
      <c r="X888" s="150"/>
      <c r="Y888" s="150"/>
      <c r="Z888" s="150"/>
      <c r="AA888" s="150"/>
    </row>
    <row r="889" spans="1:27" ht="15.75" customHeight="1">
      <c r="A889" s="150"/>
      <c r="B889" s="150"/>
      <c r="C889" s="150"/>
      <c r="D889" s="150"/>
      <c r="E889" s="150"/>
      <c r="F889" s="150"/>
      <c r="G889" s="150"/>
      <c r="H889" s="150"/>
      <c r="I889" s="150"/>
      <c r="J889" s="150"/>
      <c r="K889" s="150"/>
      <c r="L889" s="150"/>
      <c r="M889" s="150"/>
      <c r="N889" s="150"/>
      <c r="O889" s="150"/>
      <c r="P889" s="150"/>
      <c r="Q889" s="150"/>
      <c r="R889" s="150"/>
      <c r="S889" s="150"/>
      <c r="T889" s="150"/>
      <c r="U889" s="150"/>
      <c r="V889" s="150"/>
      <c r="W889" s="150"/>
      <c r="X889" s="150"/>
      <c r="Y889" s="150"/>
      <c r="Z889" s="150"/>
      <c r="AA889" s="150"/>
    </row>
    <row r="890" spans="1:27" ht="15.75" customHeight="1">
      <c r="A890" s="150"/>
      <c r="B890" s="150"/>
      <c r="C890" s="150"/>
      <c r="D890" s="150"/>
      <c r="E890" s="150"/>
      <c r="F890" s="150"/>
      <c r="G890" s="150"/>
      <c r="H890" s="150"/>
      <c r="I890" s="150"/>
      <c r="J890" s="150"/>
      <c r="K890" s="150"/>
      <c r="L890" s="150"/>
      <c r="M890" s="150"/>
      <c r="N890" s="150"/>
      <c r="O890" s="150"/>
      <c r="P890" s="150"/>
      <c r="Q890" s="150"/>
      <c r="R890" s="150"/>
      <c r="S890" s="150"/>
      <c r="T890" s="150"/>
      <c r="U890" s="150"/>
      <c r="V890" s="150"/>
      <c r="W890" s="150"/>
      <c r="X890" s="150"/>
      <c r="Y890" s="150"/>
      <c r="Z890" s="150"/>
      <c r="AA890" s="150"/>
    </row>
    <row r="891" spans="1:27" ht="15.75" customHeight="1">
      <c r="A891" s="150"/>
      <c r="B891" s="150"/>
      <c r="C891" s="150"/>
      <c r="D891" s="150"/>
      <c r="E891" s="150"/>
      <c r="F891" s="150"/>
      <c r="G891" s="150"/>
      <c r="H891" s="150"/>
      <c r="I891" s="150"/>
      <c r="J891" s="150"/>
      <c r="K891" s="150"/>
      <c r="L891" s="150"/>
      <c r="M891" s="150"/>
      <c r="N891" s="150"/>
      <c r="O891" s="150"/>
      <c r="P891" s="150"/>
      <c r="Q891" s="150"/>
      <c r="R891" s="150"/>
      <c r="S891" s="150"/>
      <c r="T891" s="150"/>
      <c r="U891" s="150"/>
      <c r="V891" s="150"/>
      <c r="W891" s="150"/>
      <c r="X891" s="150"/>
      <c r="Y891" s="150"/>
      <c r="Z891" s="150"/>
      <c r="AA891" s="150"/>
    </row>
    <row r="892" spans="1:27" ht="15.75" customHeight="1">
      <c r="A892" s="150"/>
      <c r="B892" s="150"/>
      <c r="C892" s="150"/>
      <c r="D892" s="150"/>
      <c r="E892" s="150"/>
      <c r="F892" s="150"/>
      <c r="G892" s="150"/>
      <c r="H892" s="150"/>
      <c r="I892" s="150"/>
      <c r="J892" s="150"/>
      <c r="K892" s="150"/>
      <c r="L892" s="150"/>
      <c r="M892" s="150"/>
      <c r="N892" s="150"/>
      <c r="O892" s="150"/>
      <c r="P892" s="150"/>
      <c r="Q892" s="150"/>
      <c r="R892" s="150"/>
      <c r="S892" s="150"/>
      <c r="T892" s="150"/>
      <c r="U892" s="150"/>
      <c r="V892" s="150"/>
      <c r="W892" s="150"/>
      <c r="X892" s="150"/>
      <c r="Y892" s="150"/>
      <c r="Z892" s="150"/>
      <c r="AA892" s="150"/>
    </row>
    <row r="893" spans="1:27" ht="15.75" customHeight="1">
      <c r="A893" s="150"/>
      <c r="B893" s="150"/>
      <c r="C893" s="150"/>
      <c r="D893" s="150"/>
      <c r="E893" s="150"/>
      <c r="F893" s="150"/>
      <c r="G893" s="150"/>
      <c r="H893" s="150"/>
      <c r="I893" s="150"/>
      <c r="J893" s="150"/>
      <c r="K893" s="150"/>
      <c r="L893" s="150"/>
      <c r="M893" s="150"/>
      <c r="N893" s="150"/>
      <c r="O893" s="150"/>
      <c r="P893" s="150"/>
      <c r="Q893" s="150"/>
      <c r="R893" s="150"/>
      <c r="S893" s="150"/>
      <c r="T893" s="150"/>
      <c r="U893" s="150"/>
      <c r="V893" s="150"/>
      <c r="W893" s="150"/>
      <c r="X893" s="150"/>
      <c r="Y893" s="150"/>
      <c r="Z893" s="150"/>
      <c r="AA893" s="150"/>
    </row>
    <row r="894" spans="1:27" ht="15.75" customHeight="1">
      <c r="A894" s="150"/>
      <c r="B894" s="150"/>
      <c r="C894" s="150"/>
      <c r="D894" s="150"/>
      <c r="E894" s="150"/>
      <c r="F894" s="150"/>
      <c r="G894" s="150"/>
      <c r="H894" s="150"/>
      <c r="I894" s="150"/>
      <c r="J894" s="150"/>
      <c r="K894" s="150"/>
      <c r="L894" s="150"/>
      <c r="M894" s="150"/>
      <c r="N894" s="150"/>
      <c r="O894" s="150"/>
      <c r="P894" s="150"/>
      <c r="Q894" s="150"/>
      <c r="R894" s="150"/>
      <c r="S894" s="150"/>
      <c r="T894" s="150"/>
      <c r="U894" s="150"/>
      <c r="V894" s="150"/>
      <c r="W894" s="150"/>
      <c r="X894" s="150"/>
      <c r="Y894" s="150"/>
      <c r="Z894" s="150"/>
      <c r="AA894" s="150"/>
    </row>
    <row r="895" spans="1:27" ht="15.75" customHeight="1">
      <c r="A895" s="150"/>
      <c r="B895" s="150"/>
      <c r="C895" s="150"/>
      <c r="D895" s="150"/>
      <c r="E895" s="150"/>
      <c r="F895" s="150"/>
      <c r="G895" s="150"/>
      <c r="H895" s="150"/>
      <c r="I895" s="150"/>
      <c r="J895" s="150"/>
      <c r="K895" s="150"/>
      <c r="L895" s="150"/>
      <c r="M895" s="150"/>
      <c r="N895" s="150"/>
      <c r="O895" s="150"/>
      <c r="P895" s="150"/>
      <c r="Q895" s="150"/>
      <c r="R895" s="150"/>
      <c r="S895" s="150"/>
      <c r="T895" s="150"/>
      <c r="U895" s="150"/>
      <c r="V895" s="150"/>
      <c r="W895" s="150"/>
      <c r="X895" s="150"/>
      <c r="Y895" s="150"/>
      <c r="Z895" s="150"/>
      <c r="AA895" s="150"/>
    </row>
    <row r="896" spans="1:27" ht="15.75" customHeight="1">
      <c r="A896" s="150"/>
      <c r="B896" s="150"/>
      <c r="C896" s="150"/>
      <c r="D896" s="150"/>
      <c r="E896" s="150"/>
      <c r="F896" s="150"/>
      <c r="G896" s="150"/>
      <c r="H896" s="150"/>
      <c r="I896" s="150"/>
      <c r="J896" s="150"/>
      <c r="K896" s="150"/>
      <c r="L896" s="150"/>
      <c r="M896" s="150"/>
      <c r="N896" s="150"/>
      <c r="O896" s="150"/>
      <c r="P896" s="150"/>
      <c r="Q896" s="150"/>
      <c r="R896" s="150"/>
      <c r="S896" s="150"/>
      <c r="T896" s="150"/>
      <c r="U896" s="150"/>
      <c r="V896" s="150"/>
      <c r="W896" s="150"/>
      <c r="X896" s="150"/>
      <c r="Y896" s="150"/>
      <c r="Z896" s="150"/>
      <c r="AA896" s="150"/>
    </row>
    <row r="897" spans="1:27" ht="15.75" customHeight="1">
      <c r="A897" s="150"/>
      <c r="B897" s="150"/>
      <c r="C897" s="150"/>
      <c r="D897" s="150"/>
      <c r="E897" s="150"/>
      <c r="F897" s="150"/>
      <c r="G897" s="150"/>
      <c r="H897" s="150"/>
      <c r="I897" s="150"/>
      <c r="J897" s="150"/>
      <c r="K897" s="150"/>
      <c r="L897" s="150"/>
      <c r="M897" s="150"/>
      <c r="N897" s="150"/>
      <c r="O897" s="150"/>
      <c r="P897" s="150"/>
      <c r="Q897" s="150"/>
      <c r="R897" s="150"/>
      <c r="S897" s="150"/>
      <c r="T897" s="150"/>
      <c r="U897" s="150"/>
      <c r="V897" s="150"/>
      <c r="W897" s="150"/>
      <c r="X897" s="150"/>
      <c r="Y897" s="150"/>
      <c r="Z897" s="150"/>
      <c r="AA897" s="150"/>
    </row>
    <row r="898" spans="1:27" ht="15.75" customHeight="1">
      <c r="A898" s="150"/>
      <c r="B898" s="150"/>
      <c r="C898" s="150"/>
      <c r="D898" s="150"/>
      <c r="E898" s="150"/>
      <c r="F898" s="150"/>
      <c r="G898" s="150"/>
      <c r="H898" s="150"/>
      <c r="I898" s="150"/>
      <c r="J898" s="150"/>
      <c r="K898" s="150"/>
      <c r="L898" s="150"/>
      <c r="M898" s="150"/>
      <c r="N898" s="150"/>
      <c r="O898" s="150"/>
      <c r="P898" s="150"/>
      <c r="Q898" s="150"/>
      <c r="R898" s="150"/>
      <c r="S898" s="150"/>
      <c r="T898" s="150"/>
      <c r="U898" s="150"/>
      <c r="V898" s="150"/>
      <c r="W898" s="150"/>
      <c r="X898" s="150"/>
      <c r="Y898" s="150"/>
      <c r="Z898" s="150"/>
      <c r="AA898" s="150"/>
    </row>
    <row r="899" spans="1:27" ht="15.75" customHeight="1">
      <c r="A899" s="150"/>
      <c r="B899" s="150"/>
      <c r="C899" s="150"/>
      <c r="D899" s="150"/>
      <c r="E899" s="150"/>
      <c r="F899" s="150"/>
      <c r="G899" s="150"/>
      <c r="H899" s="150"/>
      <c r="I899" s="150"/>
      <c r="J899" s="150"/>
      <c r="K899" s="150"/>
      <c r="L899" s="150"/>
      <c r="M899" s="150"/>
      <c r="N899" s="150"/>
      <c r="O899" s="150"/>
      <c r="P899" s="150"/>
      <c r="Q899" s="150"/>
      <c r="R899" s="150"/>
      <c r="S899" s="150"/>
      <c r="T899" s="150"/>
      <c r="U899" s="150"/>
      <c r="V899" s="150"/>
      <c r="W899" s="150"/>
      <c r="X899" s="150"/>
      <c r="Y899" s="150"/>
      <c r="Z899" s="150"/>
      <c r="AA899" s="150"/>
    </row>
    <row r="900" spans="1:27" ht="15.75" customHeight="1">
      <c r="A900" s="150"/>
      <c r="B900" s="150"/>
      <c r="C900" s="150"/>
      <c r="D900" s="150"/>
      <c r="E900" s="150"/>
      <c r="F900" s="150"/>
      <c r="G900" s="150"/>
      <c r="H900" s="150"/>
      <c r="I900" s="150"/>
      <c r="J900" s="150"/>
      <c r="K900" s="150"/>
      <c r="L900" s="150"/>
      <c r="M900" s="150"/>
      <c r="N900" s="150"/>
      <c r="O900" s="150"/>
      <c r="P900" s="150"/>
      <c r="Q900" s="150"/>
      <c r="R900" s="150"/>
      <c r="S900" s="150"/>
      <c r="T900" s="150"/>
      <c r="U900" s="150"/>
      <c r="V900" s="150"/>
      <c r="W900" s="150"/>
      <c r="X900" s="150"/>
      <c r="Y900" s="150"/>
      <c r="Z900" s="150"/>
      <c r="AA900" s="150"/>
    </row>
    <row r="901" spans="1:27" ht="15.75" customHeight="1">
      <c r="A901" s="150"/>
      <c r="B901" s="150"/>
      <c r="C901" s="150"/>
      <c r="D901" s="150"/>
      <c r="E901" s="150"/>
      <c r="F901" s="150"/>
      <c r="G901" s="150"/>
      <c r="H901" s="150"/>
      <c r="I901" s="150"/>
      <c r="J901" s="150"/>
      <c r="K901" s="150"/>
      <c r="L901" s="150"/>
      <c r="M901" s="150"/>
      <c r="N901" s="150"/>
      <c r="O901" s="150"/>
      <c r="P901" s="150"/>
      <c r="Q901" s="150"/>
      <c r="R901" s="150"/>
      <c r="S901" s="150"/>
      <c r="T901" s="150"/>
      <c r="U901" s="150"/>
      <c r="V901" s="150"/>
      <c r="W901" s="150"/>
      <c r="X901" s="150"/>
      <c r="Y901" s="150"/>
      <c r="Z901" s="150"/>
      <c r="AA901" s="150"/>
    </row>
    <row r="902" spans="1:27" ht="15.75" customHeight="1">
      <c r="A902" s="150"/>
      <c r="B902" s="150"/>
      <c r="C902" s="150"/>
      <c r="D902" s="150"/>
      <c r="E902" s="150"/>
      <c r="F902" s="150"/>
      <c r="G902" s="150"/>
      <c r="H902" s="150"/>
      <c r="I902" s="150"/>
      <c r="J902" s="150"/>
      <c r="K902" s="150"/>
      <c r="L902" s="150"/>
      <c r="M902" s="150"/>
      <c r="N902" s="150"/>
      <c r="O902" s="150"/>
      <c r="P902" s="150"/>
      <c r="Q902" s="150"/>
      <c r="R902" s="150"/>
      <c r="S902" s="150"/>
      <c r="T902" s="150"/>
      <c r="U902" s="150"/>
      <c r="V902" s="150"/>
      <c r="W902" s="150"/>
      <c r="X902" s="150"/>
      <c r="Y902" s="150"/>
      <c r="Z902" s="150"/>
      <c r="AA902" s="150"/>
    </row>
    <row r="903" spans="1:27" ht="15.75" customHeight="1">
      <c r="A903" s="150"/>
      <c r="B903" s="150"/>
      <c r="C903" s="150"/>
      <c r="D903" s="150"/>
      <c r="E903" s="150"/>
      <c r="F903" s="150"/>
      <c r="G903" s="150"/>
      <c r="H903" s="150"/>
      <c r="I903" s="150"/>
      <c r="J903" s="150"/>
      <c r="K903" s="150"/>
      <c r="L903" s="150"/>
      <c r="M903" s="150"/>
      <c r="N903" s="150"/>
      <c r="O903" s="150"/>
      <c r="P903" s="150"/>
      <c r="Q903" s="150"/>
      <c r="R903" s="150"/>
      <c r="S903" s="150"/>
      <c r="T903" s="150"/>
      <c r="U903" s="150"/>
      <c r="V903" s="150"/>
      <c r="W903" s="150"/>
      <c r="X903" s="150"/>
      <c r="Y903" s="150"/>
      <c r="Z903" s="150"/>
      <c r="AA903" s="150"/>
    </row>
    <row r="904" spans="1:27" ht="15.75" customHeight="1">
      <c r="A904" s="150"/>
      <c r="B904" s="150"/>
      <c r="C904" s="150"/>
      <c r="D904" s="150"/>
      <c r="E904" s="150"/>
      <c r="F904" s="150"/>
      <c r="G904" s="150"/>
      <c r="H904" s="150"/>
      <c r="I904" s="150"/>
      <c r="J904" s="150"/>
      <c r="K904" s="150"/>
      <c r="L904" s="150"/>
      <c r="M904" s="150"/>
      <c r="N904" s="150"/>
      <c r="O904" s="150"/>
      <c r="P904" s="150"/>
      <c r="Q904" s="150"/>
      <c r="R904" s="150"/>
      <c r="S904" s="150"/>
      <c r="T904" s="150"/>
      <c r="U904" s="150"/>
      <c r="V904" s="150"/>
      <c r="W904" s="150"/>
      <c r="X904" s="150"/>
      <c r="Y904" s="150"/>
      <c r="Z904" s="150"/>
      <c r="AA904" s="150"/>
    </row>
    <row r="905" spans="1:27" ht="15.75" customHeight="1">
      <c r="A905" s="150"/>
      <c r="B905" s="150"/>
      <c r="C905" s="150"/>
      <c r="D905" s="150"/>
      <c r="E905" s="150"/>
      <c r="F905" s="150"/>
      <c r="G905" s="150"/>
      <c r="H905" s="150"/>
      <c r="I905" s="150"/>
      <c r="J905" s="150"/>
      <c r="K905" s="150"/>
      <c r="L905" s="150"/>
      <c r="M905" s="150"/>
      <c r="N905" s="150"/>
      <c r="O905" s="150"/>
      <c r="P905" s="150"/>
      <c r="Q905" s="150"/>
      <c r="R905" s="150"/>
      <c r="S905" s="150"/>
      <c r="T905" s="150"/>
      <c r="U905" s="150"/>
      <c r="V905" s="150"/>
      <c r="W905" s="150"/>
      <c r="X905" s="150"/>
      <c r="Y905" s="150"/>
      <c r="Z905" s="150"/>
      <c r="AA905" s="150"/>
    </row>
    <row r="906" spans="1:27" ht="15.75" customHeight="1">
      <c r="A906" s="150"/>
      <c r="B906" s="150"/>
      <c r="C906" s="150"/>
      <c r="D906" s="150"/>
      <c r="E906" s="150"/>
      <c r="F906" s="150"/>
      <c r="G906" s="150"/>
      <c r="H906" s="150"/>
      <c r="I906" s="150"/>
      <c r="J906" s="150"/>
      <c r="K906" s="150"/>
      <c r="L906" s="150"/>
      <c r="M906" s="150"/>
      <c r="N906" s="150"/>
      <c r="O906" s="150"/>
      <c r="P906" s="150"/>
      <c r="Q906" s="150"/>
      <c r="R906" s="150"/>
      <c r="S906" s="150"/>
      <c r="T906" s="150"/>
      <c r="U906" s="150"/>
      <c r="V906" s="150"/>
      <c r="W906" s="150"/>
      <c r="X906" s="150"/>
      <c r="Y906" s="150"/>
      <c r="Z906" s="150"/>
      <c r="AA906" s="150"/>
    </row>
    <row r="907" spans="1:27" ht="15.75" customHeight="1">
      <c r="A907" s="150"/>
      <c r="B907" s="150"/>
      <c r="C907" s="150"/>
      <c r="D907" s="150"/>
      <c r="E907" s="150"/>
      <c r="F907" s="150"/>
      <c r="G907" s="150"/>
      <c r="H907" s="150"/>
      <c r="I907" s="150"/>
      <c r="J907" s="150"/>
      <c r="K907" s="150"/>
      <c r="L907" s="150"/>
      <c r="M907" s="150"/>
      <c r="N907" s="150"/>
      <c r="O907" s="150"/>
      <c r="P907" s="150"/>
      <c r="Q907" s="150"/>
      <c r="R907" s="150"/>
      <c r="S907" s="150"/>
      <c r="T907" s="150"/>
      <c r="U907" s="150"/>
      <c r="V907" s="150"/>
      <c r="W907" s="150"/>
      <c r="X907" s="150"/>
      <c r="Y907" s="150"/>
      <c r="Z907" s="150"/>
      <c r="AA907" s="150"/>
    </row>
    <row r="908" spans="1:27" ht="15.75" customHeight="1">
      <c r="A908" s="150"/>
      <c r="B908" s="150"/>
      <c r="C908" s="150"/>
      <c r="D908" s="150"/>
      <c r="E908" s="150"/>
      <c r="F908" s="150"/>
      <c r="G908" s="150"/>
      <c r="H908" s="150"/>
      <c r="I908" s="150"/>
      <c r="J908" s="150"/>
      <c r="K908" s="150"/>
      <c r="L908" s="150"/>
      <c r="M908" s="150"/>
      <c r="N908" s="150"/>
      <c r="O908" s="150"/>
      <c r="P908" s="150"/>
      <c r="Q908" s="150"/>
      <c r="R908" s="150"/>
      <c r="S908" s="150"/>
      <c r="T908" s="150"/>
      <c r="U908" s="150"/>
      <c r="V908" s="150"/>
      <c r="W908" s="150"/>
      <c r="X908" s="150"/>
      <c r="Y908" s="150"/>
      <c r="Z908" s="150"/>
      <c r="AA908" s="150"/>
    </row>
    <row r="909" spans="1:27" ht="15.75" customHeight="1">
      <c r="A909" s="150"/>
      <c r="B909" s="150"/>
      <c r="C909" s="150"/>
      <c r="D909" s="150"/>
      <c r="E909" s="150"/>
      <c r="F909" s="150"/>
      <c r="G909" s="150"/>
      <c r="H909" s="150"/>
      <c r="I909" s="150"/>
      <c r="J909" s="150"/>
      <c r="K909" s="150"/>
      <c r="L909" s="150"/>
      <c r="M909" s="150"/>
      <c r="N909" s="150"/>
      <c r="O909" s="150"/>
      <c r="P909" s="150"/>
      <c r="Q909" s="150"/>
      <c r="R909" s="150"/>
      <c r="S909" s="150"/>
      <c r="T909" s="150"/>
      <c r="U909" s="150"/>
      <c r="V909" s="150"/>
      <c r="W909" s="150"/>
      <c r="X909" s="150"/>
      <c r="Y909" s="150"/>
      <c r="Z909" s="150"/>
      <c r="AA909" s="150"/>
    </row>
    <row r="910" spans="1:27" ht="15.75" customHeight="1">
      <c r="A910" s="150"/>
      <c r="B910" s="150"/>
      <c r="C910" s="150"/>
      <c r="D910" s="150"/>
      <c r="E910" s="150"/>
      <c r="F910" s="150"/>
      <c r="G910" s="150"/>
      <c r="H910" s="150"/>
      <c r="I910" s="150"/>
      <c r="J910" s="150"/>
      <c r="K910" s="150"/>
      <c r="L910" s="150"/>
      <c r="M910" s="150"/>
      <c r="N910" s="150"/>
      <c r="O910" s="150"/>
      <c r="P910" s="150"/>
      <c r="Q910" s="150"/>
      <c r="R910" s="150"/>
      <c r="S910" s="150"/>
      <c r="T910" s="150"/>
      <c r="U910" s="150"/>
      <c r="V910" s="150"/>
      <c r="W910" s="150"/>
      <c r="X910" s="150"/>
      <c r="Y910" s="150"/>
      <c r="Z910" s="150"/>
      <c r="AA910" s="150"/>
    </row>
    <row r="911" spans="1:27" ht="15.75" customHeight="1">
      <c r="A911" s="150"/>
      <c r="B911" s="150"/>
      <c r="C911" s="150"/>
      <c r="D911" s="150"/>
      <c r="E911" s="150"/>
      <c r="F911" s="150"/>
      <c r="G911" s="150"/>
      <c r="H911" s="150"/>
      <c r="I911" s="150"/>
      <c r="J911" s="150"/>
      <c r="K911" s="150"/>
      <c r="L911" s="150"/>
      <c r="M911" s="150"/>
      <c r="N911" s="150"/>
      <c r="O911" s="150"/>
      <c r="P911" s="150"/>
      <c r="Q911" s="150"/>
      <c r="R911" s="150"/>
      <c r="S911" s="150"/>
      <c r="T911" s="150"/>
      <c r="U911" s="150"/>
      <c r="V911" s="150"/>
      <c r="W911" s="150"/>
      <c r="X911" s="150"/>
      <c r="Y911" s="150"/>
      <c r="Z911" s="150"/>
      <c r="AA911" s="150"/>
    </row>
    <row r="912" spans="1:27" ht="15.75" customHeight="1">
      <c r="A912" s="150"/>
      <c r="B912" s="150"/>
      <c r="C912" s="150"/>
      <c r="D912" s="150"/>
      <c r="E912" s="150"/>
      <c r="F912" s="150"/>
      <c r="G912" s="150"/>
      <c r="H912" s="150"/>
      <c r="I912" s="150"/>
      <c r="J912" s="150"/>
      <c r="K912" s="150"/>
      <c r="L912" s="150"/>
      <c r="M912" s="150"/>
      <c r="N912" s="150"/>
      <c r="O912" s="150"/>
      <c r="P912" s="150"/>
      <c r="Q912" s="150"/>
      <c r="R912" s="150"/>
      <c r="S912" s="150"/>
      <c r="T912" s="150"/>
      <c r="U912" s="150"/>
      <c r="V912" s="150"/>
      <c r="W912" s="150"/>
      <c r="X912" s="150"/>
      <c r="Y912" s="150"/>
      <c r="Z912" s="150"/>
      <c r="AA912" s="150"/>
    </row>
    <row r="913" spans="1:27" ht="15.75" customHeight="1">
      <c r="A913" s="150"/>
      <c r="B913" s="150"/>
      <c r="C913" s="150"/>
      <c r="D913" s="150"/>
      <c r="E913" s="150"/>
      <c r="F913" s="150"/>
      <c r="G913" s="150"/>
      <c r="H913" s="150"/>
      <c r="I913" s="150"/>
      <c r="J913" s="150"/>
      <c r="K913" s="150"/>
      <c r="L913" s="150"/>
      <c r="M913" s="150"/>
      <c r="N913" s="150"/>
      <c r="O913" s="150"/>
      <c r="P913" s="150"/>
      <c r="Q913" s="150"/>
      <c r="R913" s="150"/>
      <c r="S913" s="150"/>
      <c r="T913" s="150"/>
      <c r="U913" s="150"/>
      <c r="V913" s="150"/>
      <c r="W913" s="150"/>
      <c r="X913" s="150"/>
      <c r="Y913" s="150"/>
      <c r="Z913" s="150"/>
      <c r="AA913" s="150"/>
    </row>
    <row r="914" spans="1:27" ht="15.75" customHeight="1">
      <c r="A914" s="150"/>
      <c r="B914" s="150"/>
      <c r="C914" s="150"/>
      <c r="D914" s="150"/>
      <c r="E914" s="150"/>
      <c r="F914" s="150"/>
      <c r="G914" s="150"/>
      <c r="H914" s="150"/>
      <c r="I914" s="150"/>
      <c r="J914" s="150"/>
      <c r="K914" s="150"/>
      <c r="L914" s="150"/>
      <c r="M914" s="150"/>
      <c r="N914" s="150"/>
      <c r="O914" s="150"/>
      <c r="P914" s="150"/>
      <c r="Q914" s="150"/>
      <c r="R914" s="150"/>
      <c r="S914" s="150"/>
      <c r="T914" s="150"/>
      <c r="U914" s="150"/>
      <c r="V914" s="150"/>
      <c r="W914" s="150"/>
      <c r="X914" s="150"/>
      <c r="Y914" s="150"/>
      <c r="Z914" s="150"/>
      <c r="AA914" s="150"/>
    </row>
    <row r="915" spans="1:27" ht="15.75" customHeight="1">
      <c r="A915" s="150"/>
      <c r="B915" s="150"/>
      <c r="C915" s="150"/>
      <c r="D915" s="150"/>
      <c r="E915" s="150"/>
      <c r="F915" s="150"/>
      <c r="G915" s="150"/>
      <c r="H915" s="150"/>
      <c r="I915" s="150"/>
      <c r="J915" s="150"/>
      <c r="K915" s="150"/>
      <c r="L915" s="150"/>
      <c r="M915" s="150"/>
      <c r="N915" s="150"/>
      <c r="O915" s="150"/>
      <c r="P915" s="150"/>
      <c r="Q915" s="150"/>
      <c r="R915" s="150"/>
      <c r="S915" s="150"/>
      <c r="T915" s="150"/>
      <c r="U915" s="150"/>
      <c r="V915" s="150"/>
      <c r="W915" s="150"/>
      <c r="X915" s="150"/>
      <c r="Y915" s="150"/>
      <c r="Z915" s="150"/>
      <c r="AA915" s="150"/>
    </row>
    <row r="916" spans="1:27" ht="15.75" customHeight="1">
      <c r="A916" s="150"/>
      <c r="B916" s="150"/>
      <c r="C916" s="150"/>
      <c r="D916" s="150"/>
      <c r="E916" s="150"/>
      <c r="F916" s="150"/>
      <c r="G916" s="150"/>
      <c r="H916" s="150"/>
      <c r="I916" s="150"/>
      <c r="J916" s="150"/>
      <c r="K916" s="150"/>
      <c r="L916" s="150"/>
      <c r="M916" s="150"/>
      <c r="N916" s="150"/>
      <c r="O916" s="150"/>
      <c r="P916" s="150"/>
      <c r="Q916" s="150"/>
      <c r="R916" s="150"/>
      <c r="S916" s="150"/>
      <c r="T916" s="150"/>
      <c r="U916" s="150"/>
      <c r="V916" s="150"/>
      <c r="W916" s="150"/>
      <c r="X916" s="150"/>
      <c r="Y916" s="150"/>
      <c r="Z916" s="150"/>
      <c r="AA916" s="150"/>
    </row>
    <row r="917" spans="1:27" ht="15.75" customHeight="1">
      <c r="A917" s="150"/>
      <c r="B917" s="150"/>
      <c r="C917" s="150"/>
      <c r="D917" s="150"/>
      <c r="E917" s="150"/>
      <c r="F917" s="150"/>
      <c r="G917" s="150"/>
      <c r="H917" s="150"/>
      <c r="I917" s="150"/>
      <c r="J917" s="150"/>
      <c r="K917" s="150"/>
      <c r="L917" s="150"/>
      <c r="M917" s="150"/>
      <c r="N917" s="150"/>
      <c r="O917" s="150"/>
      <c r="P917" s="150"/>
      <c r="Q917" s="150"/>
      <c r="R917" s="150"/>
      <c r="S917" s="150"/>
      <c r="T917" s="150"/>
      <c r="U917" s="150"/>
      <c r="V917" s="150"/>
      <c r="W917" s="150"/>
      <c r="X917" s="150"/>
      <c r="Y917" s="150"/>
      <c r="Z917" s="150"/>
      <c r="AA917" s="150"/>
    </row>
    <row r="918" spans="1:27" ht="15.75" customHeight="1">
      <c r="A918" s="150"/>
      <c r="B918" s="150"/>
      <c r="C918" s="150"/>
      <c r="D918" s="150"/>
      <c r="E918" s="150"/>
      <c r="F918" s="150"/>
      <c r="G918" s="150"/>
      <c r="H918" s="150"/>
      <c r="I918" s="150"/>
      <c r="J918" s="150"/>
      <c r="K918" s="150"/>
      <c r="L918" s="150"/>
      <c r="M918" s="150"/>
      <c r="N918" s="150"/>
      <c r="O918" s="150"/>
      <c r="P918" s="150"/>
      <c r="Q918" s="150"/>
      <c r="R918" s="150"/>
      <c r="S918" s="150"/>
      <c r="T918" s="150"/>
      <c r="U918" s="150"/>
      <c r="V918" s="150"/>
      <c r="W918" s="150"/>
      <c r="X918" s="150"/>
      <c r="Y918" s="150"/>
      <c r="Z918" s="150"/>
      <c r="AA918" s="150"/>
    </row>
    <row r="919" spans="1:27" ht="15.75" customHeight="1">
      <c r="A919" s="150"/>
      <c r="B919" s="150"/>
      <c r="C919" s="150"/>
      <c r="D919" s="150"/>
      <c r="E919" s="150"/>
      <c r="F919" s="150"/>
      <c r="G919" s="150"/>
      <c r="H919" s="150"/>
      <c r="I919" s="150"/>
      <c r="J919" s="150"/>
      <c r="K919" s="150"/>
      <c r="L919" s="150"/>
      <c r="M919" s="150"/>
      <c r="N919" s="150"/>
      <c r="O919" s="150"/>
      <c r="P919" s="150"/>
      <c r="Q919" s="150"/>
      <c r="R919" s="150"/>
      <c r="S919" s="150"/>
      <c r="T919" s="150"/>
      <c r="U919" s="150"/>
      <c r="V919" s="150"/>
      <c r="W919" s="150"/>
      <c r="X919" s="150"/>
      <c r="Y919" s="150"/>
      <c r="Z919" s="150"/>
      <c r="AA919" s="150"/>
    </row>
    <row r="920" spans="1:27" ht="15.75" customHeight="1">
      <c r="A920" s="150"/>
      <c r="B920" s="150"/>
      <c r="C920" s="150"/>
      <c r="D920" s="150"/>
      <c r="E920" s="150"/>
      <c r="F920" s="150"/>
      <c r="G920" s="150"/>
      <c r="H920" s="150"/>
      <c r="I920" s="150"/>
      <c r="J920" s="150"/>
      <c r="K920" s="150"/>
      <c r="L920" s="150"/>
      <c r="M920" s="150"/>
      <c r="N920" s="150"/>
      <c r="O920" s="150"/>
      <c r="P920" s="150"/>
      <c r="Q920" s="150"/>
      <c r="R920" s="150"/>
      <c r="S920" s="150"/>
      <c r="T920" s="150"/>
      <c r="U920" s="150"/>
      <c r="V920" s="150"/>
      <c r="W920" s="150"/>
      <c r="X920" s="150"/>
      <c r="Y920" s="150"/>
      <c r="Z920" s="150"/>
      <c r="AA920" s="150"/>
    </row>
    <row r="921" spans="1:27" ht="15.75" customHeight="1">
      <c r="A921" s="150"/>
      <c r="B921" s="150"/>
      <c r="C921" s="150"/>
      <c r="D921" s="150"/>
      <c r="E921" s="150"/>
      <c r="F921" s="150"/>
      <c r="G921" s="150"/>
      <c r="H921" s="150"/>
      <c r="I921" s="150"/>
      <c r="J921" s="150"/>
      <c r="K921" s="150"/>
      <c r="L921" s="150"/>
      <c r="M921" s="150"/>
      <c r="N921" s="150"/>
      <c r="O921" s="150"/>
      <c r="P921" s="150"/>
      <c r="Q921" s="150"/>
      <c r="R921" s="150"/>
      <c r="S921" s="150"/>
      <c r="T921" s="150"/>
      <c r="U921" s="150"/>
      <c r="V921" s="150"/>
      <c r="W921" s="150"/>
      <c r="X921" s="150"/>
      <c r="Y921" s="150"/>
      <c r="Z921" s="150"/>
      <c r="AA921" s="150"/>
    </row>
    <row r="922" spans="1:27" ht="15.75" customHeight="1">
      <c r="A922" s="150"/>
      <c r="B922" s="150"/>
      <c r="C922" s="150"/>
      <c r="D922" s="150"/>
      <c r="E922" s="150"/>
      <c r="F922" s="150"/>
      <c r="G922" s="150"/>
      <c r="H922" s="150"/>
      <c r="I922" s="150"/>
      <c r="J922" s="150"/>
      <c r="K922" s="150"/>
      <c r="L922" s="150"/>
      <c r="M922" s="150"/>
      <c r="N922" s="150"/>
      <c r="O922" s="150"/>
      <c r="P922" s="150"/>
      <c r="Q922" s="150"/>
      <c r="R922" s="150"/>
      <c r="S922" s="150"/>
      <c r="T922" s="150"/>
      <c r="U922" s="150"/>
      <c r="V922" s="150"/>
      <c r="W922" s="150"/>
      <c r="X922" s="150"/>
      <c r="Y922" s="150"/>
      <c r="Z922" s="150"/>
      <c r="AA922" s="150"/>
    </row>
    <row r="923" spans="1:27" ht="15.75" customHeight="1">
      <c r="A923" s="150"/>
      <c r="B923" s="150"/>
      <c r="C923" s="150"/>
      <c r="D923" s="150"/>
      <c r="E923" s="150"/>
      <c r="F923" s="150"/>
      <c r="G923" s="150"/>
      <c r="H923" s="150"/>
      <c r="I923" s="150"/>
      <c r="J923" s="150"/>
      <c r="K923" s="150"/>
      <c r="L923" s="150"/>
      <c r="M923" s="150"/>
      <c r="N923" s="150"/>
      <c r="O923" s="150"/>
      <c r="P923" s="150"/>
      <c r="Q923" s="150"/>
      <c r="R923" s="150"/>
      <c r="S923" s="150"/>
      <c r="T923" s="150"/>
      <c r="U923" s="150"/>
      <c r="V923" s="150"/>
      <c r="W923" s="150"/>
      <c r="X923" s="150"/>
      <c r="Y923" s="150"/>
      <c r="Z923" s="150"/>
      <c r="AA923" s="150"/>
    </row>
    <row r="924" spans="1:27" ht="15.75" customHeight="1">
      <c r="A924" s="150"/>
      <c r="B924" s="150"/>
      <c r="C924" s="150"/>
      <c r="D924" s="150"/>
      <c r="E924" s="150"/>
      <c r="F924" s="150"/>
      <c r="G924" s="150"/>
      <c r="H924" s="150"/>
      <c r="I924" s="150"/>
      <c r="J924" s="150"/>
      <c r="K924" s="150"/>
      <c r="L924" s="150"/>
      <c r="M924" s="150"/>
      <c r="N924" s="150"/>
      <c r="O924" s="150"/>
      <c r="P924" s="150"/>
      <c r="Q924" s="150"/>
      <c r="R924" s="150"/>
      <c r="S924" s="150"/>
      <c r="T924" s="150"/>
      <c r="U924" s="150"/>
      <c r="V924" s="150"/>
      <c r="W924" s="150"/>
      <c r="X924" s="150"/>
      <c r="Y924" s="150"/>
      <c r="Z924" s="150"/>
      <c r="AA924" s="150"/>
    </row>
    <row r="925" spans="1:27" ht="15.75" customHeight="1">
      <c r="A925" s="150"/>
      <c r="B925" s="150"/>
      <c r="C925" s="150"/>
      <c r="D925" s="150"/>
      <c r="E925" s="150"/>
      <c r="F925" s="150"/>
      <c r="G925" s="150"/>
      <c r="H925" s="150"/>
      <c r="I925" s="150"/>
      <c r="J925" s="150"/>
      <c r="K925" s="150"/>
      <c r="L925" s="150"/>
      <c r="M925" s="150"/>
      <c r="N925" s="150"/>
      <c r="O925" s="150"/>
      <c r="P925" s="150"/>
      <c r="Q925" s="150"/>
      <c r="R925" s="150"/>
      <c r="S925" s="150"/>
      <c r="T925" s="150"/>
      <c r="U925" s="150"/>
      <c r="V925" s="150"/>
      <c r="W925" s="150"/>
      <c r="X925" s="150"/>
      <c r="Y925" s="150"/>
      <c r="Z925" s="150"/>
      <c r="AA925" s="150"/>
    </row>
    <row r="926" spans="1:27" ht="15.75" customHeight="1">
      <c r="A926" s="150"/>
      <c r="B926" s="150"/>
      <c r="C926" s="150"/>
      <c r="D926" s="150"/>
      <c r="E926" s="150"/>
      <c r="F926" s="150"/>
      <c r="G926" s="150"/>
      <c r="H926" s="150"/>
      <c r="I926" s="150"/>
      <c r="J926" s="150"/>
      <c r="K926" s="150"/>
      <c r="L926" s="150"/>
      <c r="M926" s="150"/>
      <c r="N926" s="150"/>
      <c r="O926" s="150"/>
      <c r="P926" s="150"/>
      <c r="Q926" s="150"/>
      <c r="R926" s="150"/>
      <c r="S926" s="150"/>
      <c r="T926" s="150"/>
      <c r="U926" s="150"/>
      <c r="V926" s="150"/>
      <c r="W926" s="150"/>
      <c r="X926" s="150"/>
      <c r="Y926" s="150"/>
      <c r="Z926" s="150"/>
      <c r="AA926" s="150"/>
    </row>
    <row r="927" spans="1:27" ht="15.75" customHeight="1">
      <c r="A927" s="150"/>
      <c r="B927" s="150"/>
      <c r="C927" s="150"/>
      <c r="D927" s="150"/>
      <c r="E927" s="150"/>
      <c r="F927" s="150"/>
      <c r="G927" s="150"/>
      <c r="H927" s="150"/>
      <c r="I927" s="150"/>
      <c r="J927" s="150"/>
      <c r="K927" s="150"/>
      <c r="L927" s="150"/>
      <c r="M927" s="150"/>
      <c r="N927" s="150"/>
      <c r="O927" s="150"/>
      <c r="P927" s="150"/>
      <c r="Q927" s="150"/>
      <c r="R927" s="150"/>
      <c r="S927" s="150"/>
      <c r="T927" s="150"/>
      <c r="U927" s="150"/>
      <c r="V927" s="150"/>
      <c r="W927" s="150"/>
      <c r="X927" s="150"/>
      <c r="Y927" s="150"/>
      <c r="Z927" s="150"/>
      <c r="AA927" s="150"/>
    </row>
    <row r="928" spans="1:27" ht="15.75" customHeight="1">
      <c r="A928" s="150"/>
      <c r="B928" s="150"/>
      <c r="C928" s="150"/>
      <c r="D928" s="150"/>
      <c r="E928" s="150"/>
      <c r="F928" s="150"/>
      <c r="G928" s="150"/>
      <c r="H928" s="150"/>
      <c r="I928" s="150"/>
      <c r="J928" s="150"/>
      <c r="K928" s="150"/>
      <c r="L928" s="150"/>
      <c r="M928" s="150"/>
      <c r="N928" s="150"/>
      <c r="O928" s="150"/>
      <c r="P928" s="150"/>
      <c r="Q928" s="150"/>
      <c r="R928" s="150"/>
      <c r="S928" s="150"/>
      <c r="T928" s="150"/>
      <c r="U928" s="150"/>
      <c r="V928" s="150"/>
      <c r="W928" s="150"/>
      <c r="X928" s="150"/>
      <c r="Y928" s="150"/>
      <c r="Z928" s="150"/>
      <c r="AA928" s="150"/>
    </row>
    <row r="929" spans="1:27" ht="15.75" customHeight="1">
      <c r="A929" s="150"/>
      <c r="B929" s="150"/>
      <c r="C929" s="150"/>
      <c r="D929" s="150"/>
      <c r="E929" s="150"/>
      <c r="F929" s="150"/>
      <c r="G929" s="150"/>
      <c r="H929" s="150"/>
      <c r="I929" s="150"/>
      <c r="J929" s="150"/>
      <c r="K929" s="150"/>
      <c r="L929" s="150"/>
      <c r="M929" s="150"/>
      <c r="N929" s="150"/>
      <c r="O929" s="150"/>
      <c r="P929" s="150"/>
      <c r="Q929" s="150"/>
      <c r="R929" s="150"/>
      <c r="S929" s="150"/>
      <c r="T929" s="150"/>
      <c r="U929" s="150"/>
      <c r="V929" s="150"/>
      <c r="W929" s="150"/>
      <c r="X929" s="150"/>
      <c r="Y929" s="150"/>
      <c r="Z929" s="150"/>
      <c r="AA929" s="150"/>
    </row>
    <row r="930" spans="1:27" ht="15.75" customHeight="1">
      <c r="A930" s="150"/>
      <c r="B930" s="150"/>
      <c r="C930" s="150"/>
      <c r="D930" s="150"/>
      <c r="E930" s="150"/>
      <c r="F930" s="150"/>
      <c r="G930" s="150"/>
      <c r="H930" s="150"/>
      <c r="I930" s="150"/>
      <c r="J930" s="150"/>
      <c r="K930" s="150"/>
      <c r="L930" s="150"/>
      <c r="M930" s="150"/>
      <c r="N930" s="150"/>
      <c r="O930" s="150"/>
      <c r="P930" s="150"/>
      <c r="Q930" s="150"/>
      <c r="R930" s="150"/>
      <c r="S930" s="150"/>
      <c r="T930" s="150"/>
      <c r="U930" s="150"/>
      <c r="V930" s="150"/>
      <c r="W930" s="150"/>
      <c r="X930" s="150"/>
      <c r="Y930" s="150"/>
      <c r="Z930" s="150"/>
      <c r="AA930" s="150"/>
    </row>
    <row r="931" spans="1:27" ht="15.75" customHeight="1">
      <c r="A931" s="150"/>
      <c r="B931" s="150"/>
      <c r="C931" s="150"/>
      <c r="D931" s="150"/>
      <c r="E931" s="150"/>
      <c r="F931" s="150"/>
      <c r="G931" s="150"/>
      <c r="H931" s="150"/>
      <c r="I931" s="150"/>
      <c r="J931" s="150"/>
      <c r="K931" s="150"/>
      <c r="L931" s="150"/>
      <c r="M931" s="150"/>
      <c r="N931" s="150"/>
      <c r="O931" s="150"/>
      <c r="P931" s="150"/>
      <c r="Q931" s="150"/>
      <c r="R931" s="150"/>
      <c r="S931" s="150"/>
      <c r="T931" s="150"/>
      <c r="U931" s="150"/>
      <c r="V931" s="150"/>
      <c r="W931" s="150"/>
      <c r="X931" s="150"/>
      <c r="Y931" s="150"/>
      <c r="Z931" s="150"/>
      <c r="AA931" s="150"/>
    </row>
    <row r="932" spans="1:27" ht="15.75" customHeight="1">
      <c r="A932" s="150"/>
      <c r="B932" s="150"/>
      <c r="C932" s="150"/>
      <c r="D932" s="150"/>
      <c r="E932" s="150"/>
      <c r="F932" s="150"/>
      <c r="G932" s="150"/>
      <c r="H932" s="150"/>
      <c r="I932" s="150"/>
      <c r="J932" s="150"/>
      <c r="K932" s="150"/>
      <c r="L932" s="150"/>
      <c r="M932" s="150"/>
      <c r="N932" s="150"/>
      <c r="O932" s="150"/>
      <c r="P932" s="150"/>
      <c r="Q932" s="150"/>
      <c r="R932" s="150"/>
      <c r="S932" s="150"/>
      <c r="T932" s="150"/>
      <c r="U932" s="150"/>
      <c r="V932" s="150"/>
      <c r="W932" s="150"/>
      <c r="X932" s="150"/>
      <c r="Y932" s="150"/>
      <c r="Z932" s="150"/>
      <c r="AA932" s="150"/>
    </row>
    <row r="933" spans="1:27" ht="15.75" customHeight="1">
      <c r="A933" s="150"/>
      <c r="B933" s="150"/>
      <c r="C933" s="150"/>
      <c r="D933" s="150"/>
      <c r="E933" s="150"/>
      <c r="F933" s="150"/>
      <c r="G933" s="150"/>
      <c r="H933" s="150"/>
      <c r="I933" s="150"/>
      <c r="J933" s="150"/>
      <c r="K933" s="150"/>
      <c r="L933" s="150"/>
      <c r="M933" s="150"/>
      <c r="N933" s="150"/>
      <c r="O933" s="150"/>
      <c r="P933" s="150"/>
      <c r="Q933" s="150"/>
      <c r="R933" s="150"/>
      <c r="S933" s="150"/>
      <c r="T933" s="150"/>
      <c r="U933" s="150"/>
      <c r="V933" s="150"/>
      <c r="W933" s="150"/>
      <c r="X933" s="150"/>
      <c r="Y933" s="150"/>
      <c r="Z933" s="150"/>
      <c r="AA933" s="150"/>
    </row>
    <row r="934" spans="1:27" ht="15.75" customHeight="1">
      <c r="A934" s="150"/>
      <c r="B934" s="150"/>
      <c r="C934" s="150"/>
      <c r="D934" s="150"/>
      <c r="E934" s="150"/>
      <c r="F934" s="150"/>
      <c r="G934" s="150"/>
      <c r="H934" s="150"/>
      <c r="I934" s="150"/>
      <c r="J934" s="150"/>
      <c r="K934" s="150"/>
      <c r="L934" s="150"/>
      <c r="M934" s="150"/>
      <c r="N934" s="150"/>
      <c r="O934" s="150"/>
      <c r="P934" s="150"/>
      <c r="Q934" s="150"/>
      <c r="R934" s="150"/>
      <c r="S934" s="150"/>
      <c r="T934" s="150"/>
      <c r="U934" s="150"/>
      <c r="V934" s="150"/>
      <c r="W934" s="150"/>
      <c r="X934" s="150"/>
      <c r="Y934" s="150"/>
      <c r="Z934" s="150"/>
      <c r="AA934" s="150"/>
    </row>
    <row r="935" spans="1:27" ht="15.75" customHeight="1">
      <c r="A935" s="150"/>
      <c r="B935" s="150"/>
      <c r="C935" s="150"/>
      <c r="D935" s="150"/>
      <c r="E935" s="150"/>
      <c r="F935" s="150"/>
      <c r="G935" s="150"/>
      <c r="H935" s="150"/>
      <c r="I935" s="150"/>
      <c r="J935" s="150"/>
      <c r="K935" s="150"/>
      <c r="L935" s="150"/>
      <c r="M935" s="150"/>
      <c r="N935" s="150"/>
      <c r="O935" s="150"/>
      <c r="P935" s="150"/>
      <c r="Q935" s="150"/>
      <c r="R935" s="150"/>
      <c r="S935" s="150"/>
      <c r="T935" s="150"/>
      <c r="U935" s="150"/>
      <c r="V935" s="150"/>
      <c r="W935" s="150"/>
      <c r="X935" s="150"/>
      <c r="Y935" s="150"/>
      <c r="Z935" s="150"/>
      <c r="AA935" s="150"/>
    </row>
    <row r="936" spans="1:27" ht="15.75" customHeight="1">
      <c r="A936" s="150"/>
      <c r="B936" s="150"/>
      <c r="C936" s="150"/>
      <c r="D936" s="150"/>
      <c r="E936" s="150"/>
      <c r="F936" s="150"/>
      <c r="G936" s="150"/>
      <c r="H936" s="150"/>
      <c r="I936" s="150"/>
      <c r="J936" s="150"/>
      <c r="K936" s="150"/>
      <c r="L936" s="150"/>
      <c r="M936" s="150"/>
      <c r="N936" s="150"/>
      <c r="O936" s="150"/>
      <c r="P936" s="150"/>
      <c r="Q936" s="150"/>
      <c r="R936" s="150"/>
      <c r="S936" s="150"/>
      <c r="T936" s="150"/>
      <c r="U936" s="150"/>
      <c r="V936" s="150"/>
      <c r="W936" s="150"/>
      <c r="X936" s="150"/>
      <c r="Y936" s="150"/>
      <c r="Z936" s="150"/>
      <c r="AA936" s="150"/>
    </row>
    <row r="937" spans="1:27" ht="15.75" customHeight="1">
      <c r="A937" s="150"/>
      <c r="B937" s="150"/>
      <c r="C937" s="150"/>
      <c r="D937" s="150"/>
      <c r="E937" s="150"/>
      <c r="F937" s="150"/>
      <c r="G937" s="150"/>
      <c r="H937" s="150"/>
      <c r="I937" s="150"/>
      <c r="J937" s="150"/>
      <c r="K937" s="150"/>
      <c r="L937" s="150"/>
      <c r="M937" s="150"/>
      <c r="N937" s="150"/>
      <c r="O937" s="150"/>
      <c r="P937" s="150"/>
      <c r="Q937" s="150"/>
      <c r="R937" s="150"/>
      <c r="S937" s="150"/>
      <c r="T937" s="150"/>
      <c r="U937" s="150"/>
      <c r="V937" s="150"/>
      <c r="W937" s="150"/>
      <c r="X937" s="150"/>
      <c r="Y937" s="150"/>
      <c r="Z937" s="150"/>
      <c r="AA937" s="150"/>
    </row>
    <row r="938" spans="1:27" ht="15.75" customHeight="1">
      <c r="A938" s="150"/>
      <c r="B938" s="150"/>
      <c r="C938" s="150"/>
      <c r="D938" s="150"/>
      <c r="E938" s="150"/>
      <c r="F938" s="150"/>
      <c r="G938" s="150"/>
      <c r="H938" s="150"/>
      <c r="I938" s="150"/>
      <c r="J938" s="150"/>
      <c r="K938" s="150"/>
      <c r="L938" s="150"/>
      <c r="M938" s="150"/>
      <c r="N938" s="150"/>
      <c r="O938" s="150"/>
      <c r="P938" s="150"/>
      <c r="Q938" s="150"/>
      <c r="R938" s="150"/>
      <c r="S938" s="150"/>
      <c r="T938" s="150"/>
      <c r="U938" s="150"/>
      <c r="V938" s="150"/>
      <c r="W938" s="150"/>
      <c r="X938" s="150"/>
      <c r="Y938" s="150"/>
      <c r="Z938" s="150"/>
      <c r="AA938" s="150"/>
    </row>
    <row r="939" spans="1:27" ht="15.75" customHeight="1">
      <c r="A939" s="150"/>
      <c r="B939" s="150"/>
      <c r="C939" s="150"/>
      <c r="D939" s="150"/>
      <c r="E939" s="150"/>
      <c r="F939" s="150"/>
      <c r="G939" s="150"/>
      <c r="H939" s="150"/>
      <c r="I939" s="150"/>
      <c r="J939" s="150"/>
      <c r="K939" s="150"/>
      <c r="L939" s="150"/>
      <c r="M939" s="150"/>
      <c r="N939" s="150"/>
      <c r="O939" s="150"/>
      <c r="P939" s="150"/>
      <c r="Q939" s="150"/>
      <c r="R939" s="150"/>
      <c r="S939" s="150"/>
      <c r="T939" s="150"/>
      <c r="U939" s="150"/>
      <c r="V939" s="150"/>
      <c r="W939" s="150"/>
      <c r="X939" s="150"/>
      <c r="Y939" s="150"/>
      <c r="Z939" s="150"/>
      <c r="AA939" s="150"/>
    </row>
    <row r="940" spans="1:27" ht="15.75" customHeight="1">
      <c r="A940" s="150"/>
      <c r="B940" s="150"/>
      <c r="C940" s="150"/>
      <c r="D940" s="150"/>
      <c r="E940" s="150"/>
      <c r="F940" s="150"/>
      <c r="G940" s="150"/>
      <c r="H940" s="150"/>
      <c r="I940" s="150"/>
      <c r="J940" s="150"/>
      <c r="K940" s="150"/>
      <c r="L940" s="150"/>
      <c r="M940" s="150"/>
      <c r="N940" s="150"/>
      <c r="O940" s="150"/>
      <c r="P940" s="150"/>
      <c r="Q940" s="150"/>
      <c r="R940" s="150"/>
      <c r="S940" s="150"/>
      <c r="T940" s="150"/>
      <c r="U940" s="150"/>
      <c r="V940" s="150"/>
      <c r="W940" s="150"/>
      <c r="X940" s="150"/>
      <c r="Y940" s="150"/>
      <c r="Z940" s="150"/>
      <c r="AA940" s="150"/>
    </row>
    <row r="941" spans="1:27" ht="15.75" customHeight="1">
      <c r="A941" s="150"/>
      <c r="B941" s="150"/>
      <c r="C941" s="150"/>
      <c r="D941" s="150"/>
      <c r="E941" s="150"/>
      <c r="F941" s="150"/>
      <c r="G941" s="150"/>
      <c r="H941" s="150"/>
      <c r="I941" s="150"/>
      <c r="J941" s="150"/>
      <c r="K941" s="150"/>
      <c r="L941" s="150"/>
      <c r="M941" s="150"/>
      <c r="N941" s="150"/>
      <c r="O941" s="150"/>
      <c r="P941" s="150"/>
      <c r="Q941" s="150"/>
      <c r="R941" s="150"/>
      <c r="S941" s="150"/>
      <c r="T941" s="150"/>
      <c r="U941" s="150"/>
      <c r="V941" s="150"/>
      <c r="W941" s="150"/>
      <c r="X941" s="150"/>
      <c r="Y941" s="150"/>
      <c r="Z941" s="150"/>
      <c r="AA941" s="150"/>
    </row>
    <row r="942" spans="1:27" ht="15.75" customHeight="1">
      <c r="A942" s="150"/>
      <c r="B942" s="150"/>
      <c r="C942" s="150"/>
      <c r="D942" s="150"/>
      <c r="E942" s="150"/>
      <c r="F942" s="150"/>
      <c r="G942" s="150"/>
      <c r="H942" s="150"/>
      <c r="I942" s="150"/>
      <c r="J942" s="150"/>
      <c r="K942" s="150"/>
      <c r="L942" s="150"/>
      <c r="M942" s="150"/>
      <c r="N942" s="150"/>
      <c r="O942" s="150"/>
      <c r="P942" s="150"/>
      <c r="Q942" s="150"/>
      <c r="R942" s="150"/>
      <c r="S942" s="150"/>
      <c r="T942" s="150"/>
      <c r="U942" s="150"/>
      <c r="V942" s="150"/>
      <c r="W942" s="150"/>
      <c r="X942" s="150"/>
      <c r="Y942" s="150"/>
      <c r="Z942" s="150"/>
      <c r="AA942" s="150"/>
    </row>
    <row r="943" spans="1:27" ht="15.75" customHeight="1">
      <c r="A943" s="150"/>
      <c r="B943" s="150"/>
      <c r="C943" s="150"/>
      <c r="D943" s="150"/>
      <c r="E943" s="150"/>
      <c r="F943" s="150"/>
      <c r="G943" s="150"/>
      <c r="H943" s="150"/>
      <c r="I943" s="150"/>
      <c r="J943" s="150"/>
      <c r="K943" s="150"/>
      <c r="L943" s="150"/>
      <c r="M943" s="150"/>
      <c r="N943" s="150"/>
      <c r="O943" s="150"/>
      <c r="P943" s="150"/>
      <c r="Q943" s="150"/>
      <c r="R943" s="150"/>
      <c r="S943" s="150"/>
      <c r="T943" s="150"/>
      <c r="U943" s="150"/>
      <c r="V943" s="150"/>
      <c r="W943" s="150"/>
      <c r="X943" s="150"/>
      <c r="Y943" s="150"/>
      <c r="Z943" s="150"/>
      <c r="AA943" s="150"/>
    </row>
    <row r="944" spans="1:27" ht="15.75" customHeight="1">
      <c r="A944" s="150"/>
      <c r="B944" s="150"/>
      <c r="C944" s="150"/>
      <c r="D944" s="150"/>
      <c r="E944" s="150"/>
      <c r="F944" s="150"/>
      <c r="G944" s="150"/>
      <c r="H944" s="150"/>
      <c r="I944" s="150"/>
      <c r="J944" s="150"/>
      <c r="K944" s="150"/>
      <c r="L944" s="150"/>
      <c r="M944" s="150"/>
      <c r="N944" s="150"/>
      <c r="O944" s="150"/>
      <c r="P944" s="150"/>
      <c r="Q944" s="150"/>
      <c r="R944" s="150"/>
      <c r="S944" s="150"/>
      <c r="T944" s="150"/>
      <c r="U944" s="150"/>
      <c r="V944" s="150"/>
      <c r="W944" s="150"/>
      <c r="X944" s="150"/>
      <c r="Y944" s="150"/>
      <c r="Z944" s="150"/>
      <c r="AA944" s="150"/>
    </row>
    <row r="945" spans="1:27" ht="15.75" customHeight="1">
      <c r="A945" s="150"/>
      <c r="B945" s="150"/>
      <c r="C945" s="150"/>
      <c r="D945" s="150"/>
      <c r="E945" s="150"/>
      <c r="F945" s="150"/>
      <c r="G945" s="150"/>
      <c r="H945" s="150"/>
      <c r="I945" s="150"/>
      <c r="J945" s="150"/>
      <c r="K945" s="150"/>
      <c r="L945" s="150"/>
      <c r="M945" s="150"/>
      <c r="N945" s="150"/>
      <c r="O945" s="150"/>
      <c r="P945" s="150"/>
      <c r="Q945" s="150"/>
      <c r="R945" s="150"/>
      <c r="S945" s="150"/>
      <c r="T945" s="150"/>
      <c r="U945" s="150"/>
      <c r="V945" s="150"/>
      <c r="W945" s="150"/>
      <c r="X945" s="150"/>
      <c r="Y945" s="150"/>
      <c r="Z945" s="150"/>
      <c r="AA945" s="150"/>
    </row>
    <row r="946" spans="1:27" ht="15.75" customHeight="1">
      <c r="A946" s="150"/>
      <c r="B946" s="150"/>
      <c r="C946" s="150"/>
      <c r="D946" s="150"/>
      <c r="E946" s="150"/>
      <c r="F946" s="150"/>
      <c r="G946" s="150"/>
      <c r="H946" s="150"/>
      <c r="I946" s="150"/>
      <c r="J946" s="150"/>
      <c r="K946" s="150"/>
      <c r="L946" s="150"/>
      <c r="M946" s="150"/>
      <c r="N946" s="150"/>
      <c r="O946" s="150"/>
      <c r="P946" s="150"/>
      <c r="Q946" s="150"/>
      <c r="R946" s="150"/>
      <c r="S946" s="150"/>
      <c r="T946" s="150"/>
      <c r="U946" s="150"/>
      <c r="V946" s="150"/>
      <c r="W946" s="150"/>
      <c r="X946" s="150"/>
      <c r="Y946" s="150"/>
      <c r="Z946" s="150"/>
      <c r="AA946" s="150"/>
    </row>
    <row r="947" spans="1:27" ht="15.75" customHeight="1">
      <c r="A947" s="150"/>
      <c r="B947" s="150"/>
      <c r="C947" s="150"/>
      <c r="D947" s="150"/>
      <c r="E947" s="150"/>
      <c r="F947" s="150"/>
      <c r="G947" s="150"/>
      <c r="H947" s="150"/>
      <c r="I947" s="150"/>
      <c r="J947" s="150"/>
      <c r="K947" s="150"/>
      <c r="L947" s="150"/>
      <c r="M947" s="150"/>
      <c r="N947" s="150"/>
      <c r="O947" s="150"/>
      <c r="P947" s="150"/>
      <c r="Q947" s="150"/>
      <c r="R947" s="150"/>
      <c r="S947" s="150"/>
      <c r="T947" s="150"/>
      <c r="U947" s="150"/>
      <c r="V947" s="150"/>
      <c r="W947" s="150"/>
      <c r="X947" s="150"/>
      <c r="Y947" s="150"/>
      <c r="Z947" s="150"/>
      <c r="AA947" s="150"/>
    </row>
    <row r="948" spans="1:27" ht="15.75" customHeight="1">
      <c r="A948" s="150"/>
      <c r="B948" s="150"/>
      <c r="C948" s="150"/>
      <c r="D948" s="150"/>
      <c r="E948" s="150"/>
      <c r="F948" s="150"/>
      <c r="G948" s="150"/>
      <c r="H948" s="150"/>
      <c r="I948" s="150"/>
      <c r="J948" s="150"/>
      <c r="K948" s="150"/>
      <c r="L948" s="150"/>
      <c r="M948" s="150"/>
      <c r="N948" s="150"/>
      <c r="O948" s="150"/>
      <c r="P948" s="150"/>
      <c r="Q948" s="150"/>
      <c r="R948" s="150"/>
      <c r="S948" s="150"/>
      <c r="T948" s="150"/>
      <c r="U948" s="150"/>
      <c r="V948" s="150"/>
      <c r="W948" s="150"/>
      <c r="X948" s="150"/>
      <c r="Y948" s="150"/>
      <c r="Z948" s="150"/>
      <c r="AA948" s="150"/>
    </row>
    <row r="949" spans="1:27" ht="15.75" customHeight="1">
      <c r="A949" s="150"/>
      <c r="B949" s="150"/>
      <c r="C949" s="150"/>
      <c r="D949" s="150"/>
      <c r="E949" s="150"/>
      <c r="F949" s="150"/>
      <c r="G949" s="150"/>
      <c r="H949" s="150"/>
      <c r="I949" s="150"/>
      <c r="J949" s="150"/>
      <c r="K949" s="150"/>
      <c r="L949" s="150"/>
      <c r="M949" s="150"/>
      <c r="N949" s="150"/>
      <c r="O949" s="150"/>
      <c r="P949" s="150"/>
      <c r="Q949" s="150"/>
      <c r="R949" s="150"/>
      <c r="S949" s="150"/>
      <c r="T949" s="150"/>
      <c r="U949" s="150"/>
      <c r="V949" s="150"/>
      <c r="W949" s="150"/>
      <c r="X949" s="150"/>
      <c r="Y949" s="150"/>
      <c r="Z949" s="150"/>
      <c r="AA949" s="150"/>
    </row>
    <row r="950" spans="1:27" ht="15.75" customHeight="1">
      <c r="A950" s="150"/>
      <c r="B950" s="150"/>
      <c r="C950" s="150"/>
      <c r="D950" s="150"/>
      <c r="E950" s="150"/>
      <c r="F950" s="150"/>
      <c r="G950" s="150"/>
      <c r="H950" s="150"/>
      <c r="I950" s="150"/>
      <c r="J950" s="150"/>
      <c r="K950" s="150"/>
      <c r="L950" s="150"/>
      <c r="M950" s="150"/>
      <c r="N950" s="150"/>
      <c r="O950" s="150"/>
      <c r="P950" s="150"/>
      <c r="Q950" s="150"/>
      <c r="R950" s="150"/>
      <c r="S950" s="150"/>
      <c r="T950" s="150"/>
      <c r="U950" s="150"/>
      <c r="V950" s="150"/>
      <c r="W950" s="150"/>
      <c r="X950" s="150"/>
      <c r="Y950" s="150"/>
      <c r="Z950" s="150"/>
      <c r="AA950" s="150"/>
    </row>
    <row r="951" spans="1:27" ht="15.75" customHeight="1">
      <c r="A951" s="150"/>
      <c r="B951" s="150"/>
      <c r="C951" s="150"/>
      <c r="D951" s="150"/>
      <c r="E951" s="150"/>
      <c r="F951" s="150"/>
      <c r="G951" s="150"/>
      <c r="H951" s="150"/>
      <c r="I951" s="150"/>
      <c r="J951" s="150"/>
      <c r="K951" s="150"/>
      <c r="L951" s="150"/>
      <c r="M951" s="150"/>
      <c r="N951" s="150"/>
      <c r="O951" s="150"/>
      <c r="P951" s="150"/>
      <c r="Q951" s="150"/>
      <c r="R951" s="150"/>
      <c r="S951" s="150"/>
      <c r="T951" s="150"/>
      <c r="U951" s="150"/>
      <c r="V951" s="150"/>
      <c r="W951" s="150"/>
      <c r="X951" s="150"/>
      <c r="Y951" s="150"/>
      <c r="Z951" s="150"/>
      <c r="AA951" s="150"/>
    </row>
    <row r="952" spans="1:27" ht="15.75" customHeight="1">
      <c r="A952" s="150"/>
      <c r="B952" s="150"/>
      <c r="C952" s="150"/>
      <c r="D952" s="150"/>
      <c r="E952" s="150"/>
      <c r="F952" s="150"/>
      <c r="G952" s="150"/>
      <c r="H952" s="150"/>
      <c r="I952" s="150"/>
      <c r="J952" s="150"/>
      <c r="K952" s="150"/>
      <c r="L952" s="150"/>
      <c r="M952" s="150"/>
      <c r="N952" s="150"/>
      <c r="O952" s="150"/>
      <c r="P952" s="150"/>
      <c r="Q952" s="150"/>
      <c r="R952" s="150"/>
      <c r="S952" s="150"/>
      <c r="T952" s="150"/>
      <c r="U952" s="150"/>
      <c r="V952" s="150"/>
      <c r="W952" s="150"/>
      <c r="X952" s="150"/>
      <c r="Y952" s="150"/>
      <c r="Z952" s="150"/>
      <c r="AA952" s="150"/>
    </row>
    <row r="953" spans="1:27" ht="15.75" customHeight="1">
      <c r="A953" s="150"/>
      <c r="B953" s="150"/>
      <c r="C953" s="150"/>
      <c r="D953" s="150"/>
      <c r="E953" s="150"/>
      <c r="F953" s="150"/>
      <c r="G953" s="150"/>
      <c r="H953" s="150"/>
      <c r="I953" s="150"/>
      <c r="J953" s="150"/>
      <c r="K953" s="150"/>
      <c r="L953" s="150"/>
      <c r="M953" s="150"/>
      <c r="N953" s="150"/>
      <c r="O953" s="150"/>
      <c r="P953" s="150"/>
      <c r="Q953" s="150"/>
      <c r="R953" s="150"/>
      <c r="S953" s="150"/>
      <c r="T953" s="150"/>
      <c r="U953" s="150"/>
      <c r="V953" s="150"/>
      <c r="W953" s="150"/>
      <c r="X953" s="150"/>
      <c r="Y953" s="150"/>
      <c r="Z953" s="150"/>
      <c r="AA953" s="150"/>
    </row>
    <row r="954" spans="1:27" ht="15.75" customHeight="1">
      <c r="A954" s="150"/>
      <c r="B954" s="150"/>
      <c r="C954" s="150"/>
      <c r="D954" s="150"/>
      <c r="E954" s="150"/>
      <c r="F954" s="150"/>
      <c r="G954" s="150"/>
      <c r="H954" s="150"/>
      <c r="I954" s="150"/>
      <c r="J954" s="150"/>
      <c r="K954" s="150"/>
      <c r="L954" s="150"/>
      <c r="M954" s="150"/>
      <c r="N954" s="150"/>
      <c r="O954" s="150"/>
      <c r="P954" s="150"/>
      <c r="Q954" s="150"/>
      <c r="R954" s="150"/>
      <c r="S954" s="150"/>
      <c r="T954" s="150"/>
      <c r="U954" s="150"/>
      <c r="V954" s="150"/>
      <c r="W954" s="150"/>
      <c r="X954" s="150"/>
      <c r="Y954" s="150"/>
      <c r="Z954" s="150"/>
      <c r="AA954" s="150"/>
    </row>
    <row r="955" spans="1:27" ht="15.75" customHeight="1">
      <c r="A955" s="150"/>
      <c r="B955" s="150"/>
      <c r="C955" s="150"/>
      <c r="D955" s="150"/>
      <c r="E955" s="150"/>
      <c r="F955" s="150"/>
      <c r="G955" s="150"/>
      <c r="H955" s="150"/>
      <c r="I955" s="150"/>
      <c r="J955" s="150"/>
      <c r="K955" s="150"/>
      <c r="L955" s="150"/>
      <c r="M955" s="150"/>
      <c r="N955" s="150"/>
      <c r="O955" s="150"/>
      <c r="P955" s="150"/>
      <c r="Q955" s="150"/>
      <c r="R955" s="150"/>
      <c r="S955" s="150"/>
      <c r="T955" s="150"/>
      <c r="U955" s="150"/>
      <c r="V955" s="150"/>
      <c r="W955" s="150"/>
      <c r="X955" s="150"/>
      <c r="Y955" s="150"/>
      <c r="Z955" s="150"/>
      <c r="AA955" s="150"/>
    </row>
    <row r="956" spans="1:27" ht="15.75" customHeight="1">
      <c r="A956" s="150"/>
      <c r="B956" s="150"/>
      <c r="C956" s="150"/>
      <c r="D956" s="150"/>
      <c r="E956" s="150"/>
      <c r="F956" s="150"/>
      <c r="G956" s="150"/>
      <c r="H956" s="150"/>
      <c r="I956" s="150"/>
      <c r="J956" s="150"/>
      <c r="K956" s="150"/>
      <c r="L956" s="150"/>
      <c r="M956" s="150"/>
      <c r="N956" s="150"/>
      <c r="O956" s="150"/>
      <c r="P956" s="150"/>
      <c r="Q956" s="150"/>
      <c r="R956" s="150"/>
      <c r="S956" s="150"/>
      <c r="T956" s="150"/>
      <c r="U956" s="150"/>
      <c r="V956" s="150"/>
      <c r="W956" s="150"/>
      <c r="X956" s="150"/>
      <c r="Y956" s="150"/>
      <c r="Z956" s="150"/>
      <c r="AA956" s="150"/>
    </row>
    <row r="957" spans="1:27" ht="15.75" customHeight="1">
      <c r="A957" s="150"/>
      <c r="B957" s="150"/>
      <c r="C957" s="150"/>
      <c r="D957" s="150"/>
      <c r="E957" s="150"/>
      <c r="F957" s="150"/>
      <c r="G957" s="150"/>
      <c r="H957" s="150"/>
      <c r="I957" s="150"/>
      <c r="J957" s="150"/>
      <c r="K957" s="150"/>
      <c r="L957" s="150"/>
      <c r="M957" s="150"/>
      <c r="N957" s="150"/>
      <c r="O957" s="150"/>
      <c r="P957" s="150"/>
      <c r="Q957" s="150"/>
      <c r="R957" s="150"/>
      <c r="S957" s="150"/>
      <c r="T957" s="150"/>
      <c r="U957" s="150"/>
      <c r="V957" s="150"/>
      <c r="W957" s="150"/>
      <c r="X957" s="150"/>
      <c r="Y957" s="150"/>
      <c r="Z957" s="150"/>
      <c r="AA957" s="150"/>
    </row>
    <row r="958" spans="1:27" ht="15.75" customHeight="1">
      <c r="A958" s="150"/>
      <c r="B958" s="150"/>
      <c r="C958" s="150"/>
      <c r="D958" s="150"/>
      <c r="E958" s="150"/>
      <c r="F958" s="150"/>
      <c r="G958" s="150"/>
      <c r="H958" s="150"/>
      <c r="I958" s="150"/>
      <c r="J958" s="150"/>
      <c r="K958" s="150"/>
      <c r="L958" s="150"/>
      <c r="M958" s="150"/>
      <c r="N958" s="150"/>
      <c r="O958" s="150"/>
      <c r="P958" s="150"/>
      <c r="Q958" s="150"/>
      <c r="R958" s="150"/>
      <c r="S958" s="150"/>
      <c r="T958" s="150"/>
      <c r="U958" s="150"/>
      <c r="V958" s="150"/>
      <c r="W958" s="150"/>
      <c r="X958" s="150"/>
      <c r="Y958" s="150"/>
      <c r="Z958" s="150"/>
      <c r="AA958" s="150"/>
    </row>
    <row r="959" spans="1:27" ht="15.75" customHeight="1">
      <c r="A959" s="150"/>
      <c r="B959" s="150"/>
      <c r="C959" s="150"/>
      <c r="D959" s="150"/>
      <c r="E959" s="150"/>
      <c r="F959" s="150"/>
      <c r="G959" s="150"/>
      <c r="H959" s="150"/>
      <c r="I959" s="150"/>
      <c r="J959" s="150"/>
      <c r="K959" s="150"/>
      <c r="L959" s="150"/>
      <c r="M959" s="150"/>
      <c r="N959" s="150"/>
      <c r="O959" s="150"/>
      <c r="P959" s="150"/>
      <c r="Q959" s="150"/>
      <c r="R959" s="150"/>
      <c r="S959" s="150"/>
      <c r="T959" s="150"/>
      <c r="U959" s="150"/>
      <c r="V959" s="150"/>
      <c r="W959" s="150"/>
      <c r="X959" s="150"/>
      <c r="Y959" s="150"/>
      <c r="Z959" s="150"/>
      <c r="AA959" s="150"/>
    </row>
    <row r="960" spans="1:27" ht="15.75" customHeight="1">
      <c r="A960" s="150"/>
      <c r="B960" s="150"/>
      <c r="C960" s="150"/>
      <c r="D960" s="150"/>
      <c r="E960" s="150"/>
      <c r="F960" s="150"/>
      <c r="G960" s="150"/>
      <c r="H960" s="150"/>
      <c r="I960" s="150"/>
      <c r="J960" s="150"/>
      <c r="K960" s="150"/>
      <c r="L960" s="150"/>
      <c r="M960" s="150"/>
      <c r="N960" s="150"/>
      <c r="O960" s="150"/>
      <c r="P960" s="150"/>
      <c r="Q960" s="150"/>
      <c r="R960" s="150"/>
      <c r="S960" s="150"/>
      <c r="T960" s="150"/>
      <c r="U960" s="150"/>
      <c r="V960" s="150"/>
      <c r="W960" s="150"/>
      <c r="X960" s="150"/>
      <c r="Y960" s="150"/>
      <c r="Z960" s="150"/>
      <c r="AA960" s="150"/>
    </row>
    <row r="961" spans="1:27" ht="15.75" customHeight="1">
      <c r="A961" s="150"/>
      <c r="B961" s="150"/>
      <c r="C961" s="150"/>
      <c r="D961" s="150"/>
      <c r="E961" s="150"/>
      <c r="F961" s="150"/>
      <c r="G961" s="150"/>
      <c r="H961" s="150"/>
      <c r="I961" s="150"/>
      <c r="J961" s="150"/>
      <c r="K961" s="150"/>
      <c r="L961" s="150"/>
      <c r="M961" s="150"/>
      <c r="N961" s="150"/>
      <c r="O961" s="150"/>
      <c r="P961" s="150"/>
      <c r="Q961" s="150"/>
      <c r="R961" s="150"/>
      <c r="S961" s="150"/>
      <c r="T961" s="150"/>
      <c r="U961" s="150"/>
      <c r="V961" s="150"/>
      <c r="W961" s="150"/>
      <c r="X961" s="150"/>
      <c r="Y961" s="150"/>
      <c r="Z961" s="150"/>
      <c r="AA961" s="150"/>
    </row>
    <row r="962" spans="1:27" ht="15.75" customHeight="1">
      <c r="A962" s="150"/>
      <c r="B962" s="150"/>
      <c r="C962" s="150"/>
      <c r="D962" s="150"/>
      <c r="E962" s="150"/>
      <c r="F962" s="150"/>
      <c r="G962" s="150"/>
      <c r="H962" s="150"/>
      <c r="I962" s="150"/>
      <c r="J962" s="150"/>
      <c r="K962" s="150"/>
      <c r="L962" s="150"/>
      <c r="M962" s="150"/>
      <c r="N962" s="150"/>
      <c r="O962" s="150"/>
      <c r="P962" s="150"/>
      <c r="Q962" s="150"/>
      <c r="R962" s="150"/>
      <c r="S962" s="150"/>
      <c r="T962" s="150"/>
      <c r="U962" s="150"/>
      <c r="V962" s="150"/>
      <c r="W962" s="150"/>
      <c r="X962" s="150"/>
      <c r="Y962" s="150"/>
      <c r="Z962" s="150"/>
      <c r="AA962" s="150"/>
    </row>
    <row r="963" spans="1:27" ht="15.75" customHeight="1">
      <c r="A963" s="150"/>
      <c r="B963" s="150"/>
      <c r="C963" s="150"/>
      <c r="D963" s="150"/>
      <c r="E963" s="150"/>
      <c r="F963" s="150"/>
      <c r="G963" s="150"/>
      <c r="H963" s="150"/>
      <c r="I963" s="150"/>
      <c r="J963" s="150"/>
      <c r="K963" s="150"/>
      <c r="L963" s="150"/>
      <c r="M963" s="150"/>
      <c r="N963" s="150"/>
      <c r="O963" s="150"/>
      <c r="P963" s="150"/>
      <c r="Q963" s="150"/>
      <c r="R963" s="150"/>
      <c r="S963" s="150"/>
      <c r="T963" s="150"/>
      <c r="U963" s="150"/>
      <c r="V963" s="150"/>
      <c r="W963" s="150"/>
      <c r="X963" s="150"/>
      <c r="Y963" s="150"/>
      <c r="Z963" s="150"/>
      <c r="AA963" s="150"/>
    </row>
    <row r="964" spans="1:27" ht="15.75" customHeight="1">
      <c r="A964" s="150"/>
      <c r="B964" s="150"/>
      <c r="C964" s="150"/>
      <c r="D964" s="150"/>
      <c r="E964" s="150"/>
      <c r="F964" s="150"/>
      <c r="G964" s="150"/>
      <c r="H964" s="150"/>
      <c r="I964" s="150"/>
      <c r="J964" s="150"/>
      <c r="K964" s="150"/>
      <c r="L964" s="150"/>
      <c r="M964" s="150"/>
      <c r="N964" s="150"/>
      <c r="O964" s="150"/>
      <c r="P964" s="150"/>
      <c r="Q964" s="150"/>
      <c r="R964" s="150"/>
      <c r="S964" s="150"/>
      <c r="T964" s="150"/>
      <c r="U964" s="150"/>
      <c r="V964" s="150"/>
      <c r="W964" s="150"/>
      <c r="X964" s="150"/>
      <c r="Y964" s="150"/>
      <c r="Z964" s="150"/>
      <c r="AA964" s="150"/>
    </row>
    <row r="965" spans="1:27" ht="15.75" customHeight="1">
      <c r="A965" s="150"/>
      <c r="B965" s="150"/>
      <c r="C965" s="150"/>
      <c r="D965" s="150"/>
      <c r="E965" s="150"/>
      <c r="F965" s="150"/>
      <c r="G965" s="150"/>
      <c r="H965" s="150"/>
      <c r="I965" s="150"/>
      <c r="J965" s="150"/>
      <c r="K965" s="150"/>
      <c r="L965" s="150"/>
      <c r="M965" s="150"/>
      <c r="N965" s="150"/>
      <c r="O965" s="150"/>
      <c r="P965" s="150"/>
      <c r="Q965" s="150"/>
      <c r="R965" s="150"/>
      <c r="S965" s="150"/>
      <c r="T965" s="150"/>
      <c r="U965" s="150"/>
      <c r="V965" s="150"/>
      <c r="W965" s="150"/>
      <c r="X965" s="150"/>
      <c r="Y965" s="150"/>
      <c r="Z965" s="150"/>
      <c r="AA965" s="150"/>
    </row>
    <row r="966" spans="1:27" ht="15.75" customHeight="1">
      <c r="A966" s="150"/>
      <c r="B966" s="150"/>
      <c r="C966" s="150"/>
      <c r="D966" s="150"/>
      <c r="E966" s="150"/>
      <c r="F966" s="150"/>
      <c r="G966" s="150"/>
      <c r="H966" s="150"/>
      <c r="I966" s="150"/>
      <c r="J966" s="150"/>
      <c r="K966" s="150"/>
      <c r="L966" s="150"/>
      <c r="M966" s="150"/>
      <c r="N966" s="150"/>
      <c r="O966" s="150"/>
      <c r="P966" s="150"/>
      <c r="Q966" s="150"/>
      <c r="R966" s="150"/>
      <c r="S966" s="150"/>
      <c r="T966" s="150"/>
      <c r="U966" s="150"/>
      <c r="V966" s="150"/>
      <c r="W966" s="150"/>
      <c r="X966" s="150"/>
      <c r="Y966" s="150"/>
      <c r="Z966" s="150"/>
      <c r="AA966" s="150"/>
    </row>
    <row r="967" spans="1:27" ht="15.75" customHeight="1">
      <c r="A967" s="150"/>
      <c r="B967" s="150"/>
      <c r="C967" s="150"/>
      <c r="D967" s="150"/>
      <c r="E967" s="150"/>
      <c r="F967" s="150"/>
      <c r="G967" s="150"/>
      <c r="H967" s="150"/>
      <c r="I967" s="150"/>
      <c r="J967" s="150"/>
      <c r="K967" s="150"/>
      <c r="L967" s="150"/>
      <c r="M967" s="150"/>
      <c r="N967" s="150"/>
      <c r="O967" s="150"/>
      <c r="P967" s="150"/>
      <c r="Q967" s="150"/>
      <c r="R967" s="150"/>
      <c r="S967" s="150"/>
      <c r="T967" s="150"/>
      <c r="U967" s="150"/>
      <c r="V967" s="150"/>
      <c r="W967" s="150"/>
      <c r="X967" s="150"/>
      <c r="Y967" s="150"/>
      <c r="Z967" s="150"/>
      <c r="AA967" s="150"/>
    </row>
    <row r="968" spans="1:27" ht="15.75" customHeight="1">
      <c r="A968" s="150"/>
      <c r="B968" s="150"/>
      <c r="C968" s="150"/>
      <c r="D968" s="150"/>
      <c r="E968" s="150"/>
      <c r="F968" s="150"/>
      <c r="G968" s="150"/>
      <c r="H968" s="150"/>
      <c r="I968" s="150"/>
      <c r="J968" s="150"/>
      <c r="K968" s="150"/>
      <c r="L968" s="150"/>
      <c r="M968" s="150"/>
      <c r="N968" s="150"/>
      <c r="O968" s="150"/>
      <c r="P968" s="150"/>
      <c r="Q968" s="150"/>
      <c r="R968" s="150"/>
      <c r="S968" s="150"/>
      <c r="T968" s="150"/>
      <c r="U968" s="150"/>
      <c r="V968" s="150"/>
      <c r="W968" s="150"/>
      <c r="X968" s="150"/>
      <c r="Y968" s="150"/>
      <c r="Z968" s="150"/>
      <c r="AA968" s="150"/>
    </row>
    <row r="969" spans="1:27" ht="15.75" customHeight="1">
      <c r="A969" s="150"/>
      <c r="B969" s="150"/>
      <c r="C969" s="150"/>
      <c r="D969" s="150"/>
      <c r="E969" s="150"/>
      <c r="F969" s="150"/>
      <c r="G969" s="150"/>
      <c r="H969" s="150"/>
      <c r="I969" s="150"/>
      <c r="J969" s="150"/>
      <c r="K969" s="150"/>
      <c r="L969" s="150"/>
      <c r="M969" s="150"/>
      <c r="N969" s="150"/>
      <c r="O969" s="150"/>
      <c r="P969" s="150"/>
      <c r="Q969" s="150"/>
      <c r="R969" s="150"/>
      <c r="S969" s="150"/>
      <c r="T969" s="150"/>
      <c r="U969" s="150"/>
      <c r="V969" s="150"/>
      <c r="W969" s="150"/>
      <c r="X969" s="150"/>
      <c r="Y969" s="150"/>
      <c r="Z969" s="150"/>
      <c r="AA969" s="150"/>
    </row>
    <row r="970" spans="1:27" ht="15.75" customHeight="1">
      <c r="A970" s="150"/>
      <c r="B970" s="150"/>
      <c r="C970" s="150"/>
      <c r="D970" s="150"/>
      <c r="E970" s="150"/>
      <c r="F970" s="150"/>
      <c r="G970" s="150"/>
      <c r="H970" s="150"/>
      <c r="I970" s="150"/>
      <c r="J970" s="150"/>
      <c r="K970" s="150"/>
      <c r="L970" s="150"/>
      <c r="M970" s="150"/>
      <c r="N970" s="150"/>
      <c r="O970" s="150"/>
      <c r="P970" s="150"/>
      <c r="Q970" s="150"/>
      <c r="R970" s="150"/>
      <c r="S970" s="150"/>
      <c r="T970" s="150"/>
      <c r="U970" s="150"/>
      <c r="V970" s="150"/>
      <c r="W970" s="150"/>
      <c r="X970" s="150"/>
      <c r="Y970" s="150"/>
      <c r="Z970" s="150"/>
      <c r="AA970" s="150"/>
    </row>
    <row r="971" spans="1:27" ht="15.75" customHeight="1">
      <c r="A971" s="150"/>
      <c r="B971" s="150"/>
      <c r="C971" s="150"/>
      <c r="D971" s="150"/>
      <c r="E971" s="150"/>
      <c r="F971" s="150"/>
      <c r="G971" s="150"/>
      <c r="H971" s="150"/>
      <c r="I971" s="150"/>
      <c r="J971" s="150"/>
      <c r="K971" s="150"/>
      <c r="L971" s="150"/>
      <c r="M971" s="150"/>
      <c r="N971" s="150"/>
      <c r="O971" s="150"/>
      <c r="P971" s="150"/>
      <c r="Q971" s="150"/>
      <c r="R971" s="150"/>
      <c r="S971" s="150"/>
      <c r="T971" s="150"/>
      <c r="U971" s="150"/>
      <c r="V971" s="150"/>
      <c r="W971" s="150"/>
      <c r="X971" s="150"/>
      <c r="Y971" s="150"/>
      <c r="Z971" s="150"/>
      <c r="AA971" s="150"/>
    </row>
    <row r="972" spans="1:27" ht="15.75" customHeight="1">
      <c r="A972" s="150"/>
      <c r="B972" s="150"/>
      <c r="C972" s="150"/>
      <c r="D972" s="150"/>
      <c r="E972" s="150"/>
      <c r="F972" s="150"/>
      <c r="G972" s="150"/>
      <c r="H972" s="150"/>
      <c r="I972" s="150"/>
      <c r="J972" s="150"/>
      <c r="K972" s="150"/>
      <c r="L972" s="150"/>
      <c r="M972" s="150"/>
      <c r="N972" s="150"/>
      <c r="O972" s="150"/>
      <c r="P972" s="150"/>
      <c r="Q972" s="150"/>
      <c r="R972" s="150"/>
      <c r="S972" s="150"/>
      <c r="T972" s="150"/>
      <c r="U972" s="150"/>
      <c r="V972" s="150"/>
      <c r="W972" s="150"/>
      <c r="X972" s="150"/>
      <c r="Y972" s="150"/>
      <c r="Z972" s="150"/>
      <c r="AA972" s="150"/>
    </row>
    <row r="973" spans="1:27" ht="15.75" customHeight="1">
      <c r="A973" s="150"/>
      <c r="B973" s="150"/>
      <c r="C973" s="150"/>
      <c r="D973" s="150"/>
      <c r="E973" s="150"/>
      <c r="F973" s="150"/>
      <c r="G973" s="150"/>
      <c r="H973" s="150"/>
      <c r="I973" s="150"/>
      <c r="J973" s="150"/>
      <c r="K973" s="150"/>
      <c r="L973" s="150"/>
      <c r="M973" s="150"/>
      <c r="N973" s="150"/>
      <c r="O973" s="150"/>
      <c r="P973" s="150"/>
      <c r="Q973" s="150"/>
      <c r="R973" s="150"/>
      <c r="S973" s="150"/>
      <c r="T973" s="150"/>
      <c r="U973" s="150"/>
      <c r="V973" s="150"/>
      <c r="W973" s="150"/>
      <c r="X973" s="150"/>
      <c r="Y973" s="150"/>
      <c r="Z973" s="150"/>
      <c r="AA973" s="150"/>
    </row>
    <row r="974" spans="1:27" ht="15.75" customHeight="1">
      <c r="A974" s="150"/>
      <c r="B974" s="150"/>
      <c r="C974" s="150"/>
      <c r="D974" s="150"/>
      <c r="E974" s="150"/>
      <c r="F974" s="150"/>
      <c r="G974" s="150"/>
      <c r="H974" s="150"/>
      <c r="I974" s="150"/>
      <c r="J974" s="150"/>
      <c r="K974" s="150"/>
      <c r="L974" s="150"/>
      <c r="M974" s="150"/>
      <c r="N974" s="150"/>
      <c r="O974" s="150"/>
      <c r="P974" s="150"/>
      <c r="Q974" s="150"/>
      <c r="R974" s="150"/>
      <c r="S974" s="150"/>
      <c r="T974" s="150"/>
      <c r="U974" s="150"/>
      <c r="V974" s="150"/>
      <c r="W974" s="150"/>
      <c r="X974" s="150"/>
      <c r="Y974" s="150"/>
      <c r="Z974" s="150"/>
      <c r="AA974" s="150"/>
    </row>
    <row r="975" spans="1:27" ht="15.75" customHeight="1">
      <c r="A975" s="150"/>
      <c r="B975" s="150"/>
      <c r="C975" s="150"/>
      <c r="D975" s="150"/>
      <c r="E975" s="150"/>
      <c r="F975" s="150"/>
      <c r="G975" s="150"/>
      <c r="H975" s="150"/>
      <c r="I975" s="150"/>
      <c r="J975" s="150"/>
      <c r="K975" s="150"/>
      <c r="L975" s="150"/>
      <c r="M975" s="150"/>
      <c r="N975" s="150"/>
      <c r="O975" s="150"/>
      <c r="P975" s="150"/>
      <c r="Q975" s="150"/>
      <c r="R975" s="150"/>
      <c r="S975" s="150"/>
      <c r="T975" s="150"/>
      <c r="U975" s="150"/>
      <c r="V975" s="150"/>
      <c r="W975" s="150"/>
      <c r="X975" s="150"/>
      <c r="Y975" s="150"/>
      <c r="Z975" s="150"/>
      <c r="AA975" s="150"/>
    </row>
    <row r="976" spans="1:27" ht="15.75" customHeight="1">
      <c r="A976" s="150"/>
      <c r="B976" s="150"/>
      <c r="C976" s="150"/>
      <c r="D976" s="150"/>
      <c r="E976" s="150"/>
      <c r="F976" s="150"/>
      <c r="G976" s="150"/>
      <c r="H976" s="150"/>
      <c r="I976" s="150"/>
      <c r="J976" s="150"/>
      <c r="K976" s="150"/>
      <c r="L976" s="150"/>
      <c r="M976" s="150"/>
      <c r="N976" s="150"/>
      <c r="O976" s="150"/>
      <c r="P976" s="150"/>
      <c r="Q976" s="150"/>
      <c r="R976" s="150"/>
      <c r="S976" s="150"/>
      <c r="T976" s="150"/>
      <c r="U976" s="150"/>
      <c r="V976" s="150"/>
      <c r="W976" s="150"/>
      <c r="X976" s="150"/>
      <c r="Y976" s="150"/>
      <c r="Z976" s="150"/>
      <c r="AA976" s="150"/>
    </row>
    <row r="977" spans="1:27" ht="15.75" customHeight="1">
      <c r="A977" s="150"/>
      <c r="B977" s="150"/>
      <c r="C977" s="150"/>
      <c r="D977" s="150"/>
      <c r="E977" s="150"/>
      <c r="F977" s="150"/>
      <c r="G977" s="150"/>
      <c r="H977" s="150"/>
      <c r="I977" s="150"/>
      <c r="J977" s="150"/>
      <c r="K977" s="150"/>
      <c r="L977" s="150"/>
      <c r="M977" s="150"/>
      <c r="N977" s="150"/>
      <c r="O977" s="150"/>
      <c r="P977" s="150"/>
      <c r="Q977" s="150"/>
      <c r="R977" s="150"/>
      <c r="S977" s="150"/>
      <c r="T977" s="150"/>
      <c r="U977" s="150"/>
      <c r="V977" s="150"/>
      <c r="W977" s="150"/>
      <c r="X977" s="150"/>
      <c r="Y977" s="150"/>
      <c r="Z977" s="150"/>
      <c r="AA977" s="150"/>
    </row>
    <row r="978" spans="1:27" ht="15.75" customHeight="1">
      <c r="A978" s="150"/>
      <c r="B978" s="150"/>
      <c r="C978" s="150"/>
      <c r="D978" s="150"/>
      <c r="E978" s="150"/>
      <c r="F978" s="150"/>
      <c r="G978" s="150"/>
      <c r="H978" s="150"/>
      <c r="I978" s="150"/>
      <c r="J978" s="150"/>
      <c r="K978" s="150"/>
      <c r="L978" s="150"/>
      <c r="M978" s="150"/>
      <c r="N978" s="150"/>
      <c r="O978" s="150"/>
      <c r="P978" s="150"/>
      <c r="Q978" s="150"/>
      <c r="R978" s="150"/>
      <c r="S978" s="150"/>
      <c r="T978" s="150"/>
      <c r="U978" s="150"/>
      <c r="V978" s="150"/>
      <c r="W978" s="150"/>
      <c r="X978" s="150"/>
      <c r="Y978" s="150"/>
      <c r="Z978" s="150"/>
      <c r="AA978" s="150"/>
    </row>
    <row r="979" spans="1:27" ht="15.75" customHeight="1">
      <c r="A979" s="150"/>
      <c r="B979" s="150"/>
      <c r="C979" s="150"/>
      <c r="D979" s="150"/>
      <c r="E979" s="150"/>
      <c r="F979" s="150"/>
      <c r="G979" s="150"/>
      <c r="H979" s="150"/>
      <c r="I979" s="150"/>
      <c r="J979" s="150"/>
      <c r="K979" s="150"/>
      <c r="L979" s="150"/>
      <c r="M979" s="150"/>
      <c r="N979" s="150"/>
      <c r="O979" s="150"/>
      <c r="P979" s="150"/>
      <c r="Q979" s="150"/>
      <c r="R979" s="150"/>
      <c r="S979" s="150"/>
      <c r="T979" s="150"/>
      <c r="U979" s="150"/>
      <c r="V979" s="150"/>
      <c r="W979" s="150"/>
      <c r="X979" s="150"/>
      <c r="Y979" s="150"/>
      <c r="Z979" s="150"/>
      <c r="AA979" s="150"/>
    </row>
    <row r="980" spans="1:27" ht="15.75" customHeight="1">
      <c r="A980" s="150"/>
      <c r="B980" s="150"/>
      <c r="C980" s="150"/>
      <c r="D980" s="150"/>
      <c r="E980" s="150"/>
      <c r="F980" s="150"/>
      <c r="G980" s="150"/>
      <c r="H980" s="150"/>
      <c r="I980" s="150"/>
      <c r="J980" s="150"/>
      <c r="K980" s="150"/>
      <c r="L980" s="150"/>
      <c r="M980" s="150"/>
      <c r="N980" s="150"/>
      <c r="O980" s="150"/>
      <c r="P980" s="150"/>
      <c r="Q980" s="150"/>
      <c r="R980" s="150"/>
      <c r="S980" s="150"/>
      <c r="T980" s="150"/>
      <c r="U980" s="150"/>
      <c r="V980" s="150"/>
      <c r="W980" s="150"/>
      <c r="X980" s="150"/>
      <c r="Y980" s="150"/>
      <c r="Z980" s="150"/>
      <c r="AA980" s="150"/>
    </row>
    <row r="981" spans="1:27" ht="15.75" customHeight="1">
      <c r="A981" s="150"/>
      <c r="B981" s="150"/>
      <c r="C981" s="150"/>
      <c r="D981" s="150"/>
      <c r="E981" s="150"/>
      <c r="F981" s="150"/>
      <c r="G981" s="150"/>
      <c r="H981" s="150"/>
      <c r="I981" s="150"/>
      <c r="J981" s="150"/>
      <c r="K981" s="150"/>
      <c r="L981" s="150"/>
      <c r="M981" s="150"/>
      <c r="N981" s="150"/>
      <c r="O981" s="150"/>
      <c r="P981" s="150"/>
      <c r="Q981" s="150"/>
      <c r="R981" s="150"/>
      <c r="S981" s="150"/>
      <c r="T981" s="150"/>
      <c r="U981" s="150"/>
      <c r="V981" s="150"/>
      <c r="W981" s="150"/>
      <c r="X981" s="150"/>
      <c r="Y981" s="150"/>
      <c r="Z981" s="150"/>
      <c r="AA981" s="150"/>
    </row>
    <row r="982" spans="1:27" ht="15.75" customHeight="1">
      <c r="A982" s="150"/>
      <c r="B982" s="150"/>
      <c r="C982" s="150"/>
      <c r="D982" s="150"/>
      <c r="E982" s="150"/>
      <c r="F982" s="150"/>
      <c r="G982" s="150"/>
      <c r="H982" s="150"/>
      <c r="I982" s="150"/>
      <c r="J982" s="150"/>
      <c r="K982" s="150"/>
      <c r="L982" s="150"/>
      <c r="M982" s="150"/>
      <c r="N982" s="150"/>
      <c r="O982" s="150"/>
      <c r="P982" s="150"/>
      <c r="Q982" s="150"/>
      <c r="R982" s="150"/>
      <c r="S982" s="150"/>
      <c r="T982" s="150"/>
      <c r="U982" s="150"/>
      <c r="V982" s="150"/>
      <c r="W982" s="150"/>
      <c r="X982" s="150"/>
      <c r="Y982" s="150"/>
      <c r="Z982" s="150"/>
      <c r="AA982" s="150"/>
    </row>
    <row r="983" spans="1:27" ht="15.75" customHeight="1">
      <c r="A983" s="150"/>
      <c r="B983" s="150"/>
      <c r="C983" s="150"/>
      <c r="D983" s="150"/>
      <c r="E983" s="150"/>
      <c r="F983" s="150"/>
      <c r="G983" s="150"/>
      <c r="H983" s="150"/>
      <c r="I983" s="150"/>
      <c r="J983" s="150"/>
      <c r="K983" s="150"/>
      <c r="L983" s="150"/>
      <c r="M983" s="150"/>
      <c r="N983" s="150"/>
      <c r="O983" s="150"/>
      <c r="P983" s="150"/>
      <c r="Q983" s="150"/>
      <c r="R983" s="150"/>
      <c r="S983" s="150"/>
      <c r="T983" s="150"/>
      <c r="U983" s="150"/>
      <c r="V983" s="150"/>
      <c r="W983" s="150"/>
      <c r="X983" s="150"/>
      <c r="Y983" s="150"/>
      <c r="Z983" s="150"/>
      <c r="AA983" s="150"/>
    </row>
    <row r="984" spans="1:27" ht="15.75" customHeight="1">
      <c r="A984" s="150"/>
      <c r="B984" s="150"/>
      <c r="C984" s="150"/>
      <c r="D984" s="150"/>
      <c r="E984" s="150"/>
      <c r="F984" s="150"/>
      <c r="G984" s="150"/>
      <c r="H984" s="150"/>
      <c r="I984" s="150"/>
      <c r="J984" s="150"/>
      <c r="K984" s="150"/>
      <c r="L984" s="150"/>
      <c r="M984" s="150"/>
      <c r="N984" s="150"/>
      <c r="O984" s="150"/>
      <c r="P984" s="150"/>
      <c r="Q984" s="150"/>
      <c r="R984" s="150"/>
      <c r="S984" s="150"/>
      <c r="T984" s="150"/>
      <c r="U984" s="150"/>
      <c r="V984" s="150"/>
      <c r="W984" s="150"/>
      <c r="X984" s="150"/>
      <c r="Y984" s="150"/>
      <c r="Z984" s="150"/>
      <c r="AA984" s="150"/>
    </row>
    <row r="985" spans="1:27" ht="15.75" customHeight="1">
      <c r="A985" s="150"/>
      <c r="B985" s="150"/>
      <c r="C985" s="150"/>
      <c r="D985" s="150"/>
      <c r="E985" s="150"/>
      <c r="F985" s="150"/>
      <c r="G985" s="150"/>
      <c r="H985" s="150"/>
      <c r="I985" s="150"/>
      <c r="J985" s="150"/>
      <c r="K985" s="150"/>
      <c r="L985" s="150"/>
      <c r="M985" s="150"/>
      <c r="N985" s="150"/>
      <c r="O985" s="150"/>
      <c r="P985" s="150"/>
      <c r="Q985" s="150"/>
      <c r="R985" s="150"/>
      <c r="S985" s="150"/>
      <c r="T985" s="150"/>
      <c r="U985" s="150"/>
      <c r="V985" s="150"/>
      <c r="W985" s="150"/>
      <c r="X985" s="150"/>
      <c r="Y985" s="150"/>
      <c r="Z985" s="150"/>
      <c r="AA985" s="150"/>
    </row>
    <row r="986" spans="1:27" ht="15.75" customHeight="1">
      <c r="A986" s="150"/>
      <c r="B986" s="150"/>
      <c r="C986" s="150"/>
      <c r="D986" s="150"/>
      <c r="E986" s="150"/>
      <c r="F986" s="150"/>
      <c r="G986" s="150"/>
      <c r="H986" s="150"/>
      <c r="I986" s="150"/>
      <c r="J986" s="150"/>
      <c r="K986" s="150"/>
      <c r="L986" s="150"/>
      <c r="M986" s="150"/>
      <c r="N986" s="150"/>
      <c r="O986" s="150"/>
      <c r="P986" s="150"/>
      <c r="Q986" s="150"/>
      <c r="R986" s="150"/>
      <c r="S986" s="150"/>
      <c r="T986" s="150"/>
      <c r="U986" s="150"/>
      <c r="V986" s="150"/>
      <c r="W986" s="150"/>
      <c r="X986" s="150"/>
      <c r="Y986" s="150"/>
      <c r="Z986" s="150"/>
      <c r="AA986" s="150"/>
    </row>
    <row r="987" spans="1:27" ht="15.75" customHeight="1">
      <c r="A987" s="150"/>
      <c r="B987" s="150"/>
      <c r="C987" s="150"/>
      <c r="D987" s="150"/>
      <c r="E987" s="150"/>
      <c r="F987" s="150"/>
      <c r="G987" s="150"/>
      <c r="H987" s="150"/>
      <c r="I987" s="150"/>
      <c r="J987" s="150"/>
      <c r="K987" s="150"/>
      <c r="L987" s="150"/>
      <c r="M987" s="150"/>
      <c r="N987" s="150"/>
      <c r="O987" s="150"/>
      <c r="P987" s="150"/>
      <c r="Q987" s="150"/>
      <c r="R987" s="150"/>
      <c r="S987" s="150"/>
      <c r="T987" s="150"/>
      <c r="U987" s="150"/>
      <c r="V987" s="150"/>
      <c r="W987" s="150"/>
      <c r="X987" s="150"/>
      <c r="Y987" s="150"/>
      <c r="Z987" s="150"/>
      <c r="AA987" s="150"/>
    </row>
    <row r="988" spans="1:27" ht="15.75" customHeight="1">
      <c r="A988" s="150"/>
      <c r="B988" s="150"/>
      <c r="C988" s="150"/>
      <c r="D988" s="150"/>
      <c r="E988" s="150"/>
      <c r="F988" s="150"/>
      <c r="G988" s="150"/>
      <c r="H988" s="150"/>
      <c r="I988" s="150"/>
      <c r="J988" s="150"/>
      <c r="K988" s="150"/>
      <c r="L988" s="150"/>
      <c r="M988" s="150"/>
      <c r="N988" s="150"/>
      <c r="O988" s="150"/>
      <c r="P988" s="150"/>
      <c r="Q988" s="150"/>
      <c r="R988" s="150"/>
      <c r="S988" s="150"/>
      <c r="T988" s="150"/>
      <c r="U988" s="150"/>
      <c r="V988" s="150"/>
      <c r="W988" s="150"/>
      <c r="X988" s="150"/>
      <c r="Y988" s="150"/>
      <c r="Z988" s="150"/>
      <c r="AA988" s="150"/>
    </row>
    <row r="989" spans="1:27" ht="15.75" customHeight="1">
      <c r="A989" s="150"/>
      <c r="B989" s="150"/>
      <c r="C989" s="150"/>
      <c r="D989" s="150"/>
      <c r="E989" s="150"/>
      <c r="F989" s="150"/>
      <c r="G989" s="150"/>
      <c r="H989" s="150"/>
      <c r="I989" s="150"/>
      <c r="J989" s="150"/>
      <c r="K989" s="150"/>
      <c r="L989" s="150"/>
      <c r="M989" s="150"/>
      <c r="N989" s="150"/>
      <c r="O989" s="150"/>
      <c r="P989" s="150"/>
      <c r="Q989" s="150"/>
      <c r="R989" s="150"/>
      <c r="S989" s="150"/>
      <c r="T989" s="150"/>
      <c r="U989" s="150"/>
      <c r="V989" s="150"/>
      <c r="W989" s="150"/>
      <c r="X989" s="150"/>
      <c r="Y989" s="150"/>
      <c r="Z989" s="150"/>
      <c r="AA989" s="150"/>
    </row>
    <row r="990" spans="1:27" ht="15.75" customHeight="1">
      <c r="A990" s="150"/>
      <c r="B990" s="150"/>
      <c r="C990" s="150"/>
      <c r="D990" s="150"/>
      <c r="E990" s="150"/>
      <c r="F990" s="150"/>
      <c r="G990" s="150"/>
      <c r="H990" s="150"/>
      <c r="I990" s="150"/>
      <c r="J990" s="150"/>
      <c r="K990" s="150"/>
      <c r="L990" s="150"/>
      <c r="M990" s="150"/>
      <c r="N990" s="150"/>
      <c r="O990" s="150"/>
      <c r="P990" s="150"/>
      <c r="Q990" s="150"/>
      <c r="R990" s="150"/>
      <c r="S990" s="150"/>
      <c r="T990" s="150"/>
      <c r="U990" s="150"/>
      <c r="V990" s="150"/>
      <c r="W990" s="150"/>
      <c r="X990" s="150"/>
      <c r="Y990" s="150"/>
      <c r="Z990" s="150"/>
      <c r="AA990" s="150"/>
    </row>
    <row r="991" spans="1:27" ht="15.75" customHeight="1">
      <c r="A991" s="150"/>
      <c r="B991" s="150"/>
      <c r="C991" s="150"/>
      <c r="D991" s="150"/>
      <c r="E991" s="150"/>
      <c r="F991" s="150"/>
      <c r="G991" s="150"/>
      <c r="H991" s="150"/>
      <c r="I991" s="150"/>
      <c r="J991" s="150"/>
      <c r="K991" s="150"/>
      <c r="L991" s="150"/>
      <c r="M991" s="150"/>
      <c r="N991" s="150"/>
      <c r="O991" s="150"/>
      <c r="P991" s="150"/>
      <c r="Q991" s="150"/>
      <c r="R991" s="150"/>
      <c r="S991" s="150"/>
      <c r="T991" s="150"/>
      <c r="U991" s="150"/>
      <c r="V991" s="150"/>
      <c r="W991" s="150"/>
      <c r="X991" s="150"/>
      <c r="Y991" s="150"/>
      <c r="Z991" s="150"/>
      <c r="AA991" s="150"/>
    </row>
    <row r="992" spans="1:27" ht="15.75" customHeight="1">
      <c r="A992" s="150"/>
      <c r="B992" s="150"/>
      <c r="C992" s="150"/>
      <c r="D992" s="150"/>
      <c r="E992" s="150"/>
      <c r="F992" s="150"/>
      <c r="G992" s="150"/>
      <c r="H992" s="150"/>
      <c r="I992" s="150"/>
      <c r="J992" s="150"/>
      <c r="K992" s="150"/>
      <c r="L992" s="150"/>
      <c r="M992" s="150"/>
      <c r="N992" s="150"/>
      <c r="O992" s="150"/>
      <c r="P992" s="150"/>
      <c r="Q992" s="150"/>
      <c r="R992" s="150"/>
      <c r="S992" s="150"/>
      <c r="T992" s="150"/>
      <c r="U992" s="150"/>
      <c r="V992" s="150"/>
      <c r="W992" s="150"/>
      <c r="X992" s="150"/>
      <c r="Y992" s="150"/>
      <c r="Z992" s="150"/>
      <c r="AA992" s="150"/>
    </row>
    <row r="993" spans="1:27" ht="15.75" customHeight="1">
      <c r="A993" s="150"/>
      <c r="B993" s="150"/>
      <c r="C993" s="150"/>
      <c r="D993" s="150"/>
      <c r="E993" s="150"/>
      <c r="F993" s="150"/>
      <c r="G993" s="150"/>
      <c r="H993" s="150"/>
      <c r="I993" s="150"/>
      <c r="J993" s="150"/>
      <c r="K993" s="150"/>
      <c r="L993" s="150"/>
      <c r="M993" s="150"/>
      <c r="N993" s="150"/>
      <c r="O993" s="150"/>
      <c r="P993" s="150"/>
      <c r="Q993" s="150"/>
      <c r="R993" s="150"/>
      <c r="S993" s="150"/>
      <c r="T993" s="150"/>
      <c r="U993" s="150"/>
      <c r="V993" s="150"/>
      <c r="W993" s="150"/>
      <c r="X993" s="150"/>
      <c r="Y993" s="150"/>
      <c r="Z993" s="150"/>
      <c r="AA993" s="150"/>
    </row>
    <row r="994" spans="1:27" ht="15.75" customHeight="1">
      <c r="A994" s="150"/>
      <c r="B994" s="150"/>
      <c r="C994" s="150"/>
      <c r="D994" s="150"/>
      <c r="E994" s="150"/>
      <c r="F994" s="150"/>
      <c r="G994" s="150"/>
      <c r="H994" s="150"/>
      <c r="I994" s="150"/>
      <c r="J994" s="150"/>
      <c r="K994" s="150"/>
      <c r="L994" s="150"/>
      <c r="M994" s="150"/>
      <c r="N994" s="150"/>
      <c r="O994" s="150"/>
      <c r="P994" s="150"/>
      <c r="Q994" s="150"/>
      <c r="R994" s="150"/>
      <c r="S994" s="150"/>
      <c r="T994" s="150"/>
      <c r="U994" s="150"/>
      <c r="V994" s="150"/>
      <c r="W994" s="150"/>
      <c r="X994" s="150"/>
      <c r="Y994" s="150"/>
      <c r="Z994" s="150"/>
      <c r="AA994" s="150"/>
    </row>
    <row r="995" spans="1:27" ht="15.75" customHeight="1">
      <c r="A995" s="150"/>
      <c r="B995" s="150"/>
      <c r="C995" s="150"/>
      <c r="D995" s="150"/>
      <c r="E995" s="150"/>
      <c r="F995" s="150"/>
      <c r="G995" s="150"/>
      <c r="H995" s="150"/>
      <c r="I995" s="150"/>
      <c r="J995" s="150"/>
      <c r="K995" s="150"/>
      <c r="L995" s="150"/>
      <c r="M995" s="150"/>
      <c r="N995" s="150"/>
      <c r="O995" s="150"/>
      <c r="P995" s="150"/>
      <c r="Q995" s="150"/>
      <c r="R995" s="150"/>
      <c r="S995" s="150"/>
      <c r="T995" s="150"/>
      <c r="U995" s="150"/>
      <c r="V995" s="150"/>
      <c r="W995" s="150"/>
      <c r="X995" s="150"/>
      <c r="Y995" s="150"/>
      <c r="Z995" s="150"/>
      <c r="AA995" s="150"/>
    </row>
    <row r="996" spans="1:27" ht="15.75" customHeight="1">
      <c r="A996" s="150"/>
      <c r="B996" s="150"/>
      <c r="C996" s="150"/>
      <c r="D996" s="150"/>
      <c r="E996" s="150"/>
      <c r="F996" s="150"/>
      <c r="G996" s="150"/>
      <c r="H996" s="150"/>
      <c r="I996" s="150"/>
      <c r="J996" s="150"/>
      <c r="K996" s="150"/>
      <c r="L996" s="150"/>
      <c r="M996" s="150"/>
      <c r="N996" s="150"/>
      <c r="O996" s="150"/>
      <c r="P996" s="150"/>
      <c r="Q996" s="150"/>
      <c r="R996" s="150"/>
      <c r="S996" s="150"/>
      <c r="T996" s="150"/>
      <c r="U996" s="150"/>
      <c r="V996" s="150"/>
      <c r="W996" s="150"/>
      <c r="X996" s="150"/>
      <c r="Y996" s="150"/>
      <c r="Z996" s="150"/>
      <c r="AA996" s="150"/>
    </row>
    <row r="997" spans="1:27" ht="15.75" customHeight="1">
      <c r="A997" s="150"/>
      <c r="B997" s="150"/>
      <c r="C997" s="150"/>
      <c r="D997" s="150"/>
      <c r="E997" s="150"/>
      <c r="F997" s="150"/>
      <c r="G997" s="150"/>
      <c r="H997" s="150"/>
      <c r="I997" s="150"/>
      <c r="J997" s="150"/>
      <c r="K997" s="150"/>
      <c r="L997" s="150"/>
      <c r="M997" s="150"/>
      <c r="N997" s="150"/>
      <c r="O997" s="150"/>
      <c r="P997" s="150"/>
      <c r="Q997" s="150"/>
      <c r="R997" s="150"/>
      <c r="S997" s="150"/>
      <c r="T997" s="150"/>
      <c r="U997" s="150"/>
      <c r="V997" s="150"/>
      <c r="W997" s="150"/>
      <c r="X997" s="150"/>
      <c r="Y997" s="150"/>
      <c r="Z997" s="150"/>
      <c r="AA997" s="150"/>
    </row>
    <row r="998" spans="1:27" ht="15.75" customHeight="1">
      <c r="A998" s="150"/>
      <c r="B998" s="150"/>
      <c r="C998" s="150"/>
      <c r="D998" s="150"/>
      <c r="E998" s="150"/>
      <c r="F998" s="150"/>
      <c r="G998" s="150"/>
      <c r="H998" s="150"/>
      <c r="I998" s="150"/>
      <c r="J998" s="150"/>
      <c r="K998" s="150"/>
      <c r="L998" s="150"/>
      <c r="M998" s="150"/>
      <c r="N998" s="150"/>
      <c r="O998" s="150"/>
      <c r="P998" s="150"/>
      <c r="Q998" s="150"/>
      <c r="R998" s="150"/>
      <c r="S998" s="150"/>
      <c r="T998" s="150"/>
      <c r="U998" s="150"/>
      <c r="V998" s="150"/>
      <c r="W998" s="150"/>
      <c r="X998" s="150"/>
      <c r="Y998" s="150"/>
      <c r="Z998" s="150"/>
      <c r="AA998" s="150"/>
    </row>
    <row r="999" spans="1:27" ht="15.75" customHeight="1">
      <c r="A999" s="150"/>
      <c r="B999" s="150"/>
      <c r="C999" s="150"/>
      <c r="D999" s="150"/>
      <c r="E999" s="150"/>
      <c r="F999" s="150"/>
      <c r="G999" s="150"/>
      <c r="H999" s="150"/>
      <c r="I999" s="150"/>
      <c r="J999" s="150"/>
      <c r="K999" s="150"/>
      <c r="L999" s="150"/>
      <c r="M999" s="150"/>
      <c r="N999" s="150"/>
      <c r="O999" s="150"/>
      <c r="P999" s="150"/>
      <c r="Q999" s="150"/>
      <c r="R999" s="150"/>
      <c r="S999" s="150"/>
      <c r="T999" s="150"/>
      <c r="U999" s="150"/>
      <c r="V999" s="150"/>
      <c r="W999" s="150"/>
      <c r="X999" s="150"/>
      <c r="Y999" s="150"/>
      <c r="Z999" s="150"/>
      <c r="AA999" s="150"/>
    </row>
    <row r="1000" spans="1:27" ht="15.75" customHeight="1">
      <c r="A1000" s="150"/>
      <c r="B1000" s="150"/>
      <c r="C1000" s="150"/>
      <c r="D1000" s="150"/>
      <c r="E1000" s="150"/>
      <c r="F1000" s="150"/>
      <c r="G1000" s="150"/>
      <c r="H1000" s="150"/>
      <c r="I1000" s="150"/>
      <c r="J1000" s="150"/>
      <c r="K1000" s="150"/>
      <c r="L1000" s="150"/>
      <c r="M1000" s="150"/>
      <c r="N1000" s="150"/>
      <c r="O1000" s="150"/>
      <c r="P1000" s="150"/>
      <c r="Q1000" s="150"/>
      <c r="R1000" s="150"/>
      <c r="S1000" s="150"/>
      <c r="T1000" s="150"/>
      <c r="U1000" s="150"/>
      <c r="V1000" s="150"/>
      <c r="W1000" s="150"/>
      <c r="X1000" s="150"/>
      <c r="Y1000" s="150"/>
      <c r="Z1000" s="150"/>
      <c r="AA1000" s="150"/>
    </row>
    <row r="1001" spans="1:27" ht="15.75" customHeight="1">
      <c r="A1001" s="150"/>
      <c r="B1001" s="150"/>
      <c r="C1001" s="150"/>
      <c r="D1001" s="150"/>
      <c r="E1001" s="150"/>
      <c r="F1001" s="150"/>
      <c r="G1001" s="150"/>
      <c r="H1001" s="150"/>
      <c r="I1001" s="150"/>
      <c r="J1001" s="150"/>
      <c r="K1001" s="150"/>
      <c r="L1001" s="150"/>
      <c r="M1001" s="150"/>
      <c r="N1001" s="150"/>
      <c r="O1001" s="150"/>
      <c r="P1001" s="150"/>
      <c r="Q1001" s="150"/>
      <c r="R1001" s="150"/>
      <c r="S1001" s="150"/>
      <c r="T1001" s="150"/>
      <c r="U1001" s="150"/>
      <c r="V1001" s="150"/>
      <c r="W1001" s="150"/>
      <c r="X1001" s="150"/>
      <c r="Y1001" s="150"/>
      <c r="Z1001" s="150"/>
      <c r="AA1001" s="150"/>
    </row>
  </sheetData>
  <mergeCells count="24">
    <mergeCell ref="J408:N408"/>
    <mergeCell ref="J413:N413"/>
    <mergeCell ref="S7:S8"/>
    <mergeCell ref="T7:T8"/>
    <mergeCell ref="U7:U8"/>
    <mergeCell ref="W7:W8"/>
    <mergeCell ref="B407:T407"/>
    <mergeCell ref="G7:G8"/>
    <mergeCell ref="H7:K7"/>
    <mergeCell ref="L7:N7"/>
    <mergeCell ref="O7:O8"/>
    <mergeCell ref="Q7:Q8"/>
    <mergeCell ref="R7:R8"/>
    <mergeCell ref="A1:G1"/>
    <mergeCell ref="A2:G2"/>
    <mergeCell ref="A4:V4"/>
    <mergeCell ref="A5:V5"/>
    <mergeCell ref="A7:A8"/>
    <mergeCell ref="B7:B8"/>
    <mergeCell ref="C7:C8"/>
    <mergeCell ref="D7:D8"/>
    <mergeCell ref="E7:E8"/>
    <mergeCell ref="F7:F8"/>
    <mergeCell ref="V7:V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8"/>
  <sheetViews>
    <sheetView zoomScale="55" zoomScaleNormal="55" workbookViewId="0">
      <pane xSplit="2" ySplit="9" topLeftCell="M10" activePane="bottomRight" state="frozen"/>
      <selection pane="topRight" activeCell="C1" sqref="C1"/>
      <selection pane="bottomLeft" activeCell="A10" sqref="A10"/>
      <selection pane="bottomRight" activeCell="M13" sqref="M13"/>
    </sheetView>
  </sheetViews>
  <sheetFormatPr defaultColWidth="14.44140625" defaultRowHeight="15" customHeight="1"/>
  <cols>
    <col min="1" max="1" width="8.6640625" style="51" customWidth="1"/>
    <col min="2" max="2" width="74.6640625" style="51" customWidth="1"/>
    <col min="3" max="5" width="24.88671875" style="51" customWidth="1"/>
    <col min="6" max="6" width="26" style="51" customWidth="1"/>
    <col min="7" max="7" width="12.88671875" style="51" customWidth="1"/>
    <col min="8" max="11" width="34.88671875" style="51" customWidth="1"/>
    <col min="12" max="15" width="33" style="51" customWidth="1"/>
    <col min="16" max="16" width="13.88671875" style="51" hidden="1" customWidth="1"/>
    <col min="17" max="17" width="32.33203125" style="51" customWidth="1"/>
    <col min="18" max="18" width="42.33203125" style="51" customWidth="1"/>
    <col min="19" max="19" width="24.5546875" style="51" customWidth="1"/>
    <col min="20" max="20" width="38.109375" style="51" hidden="1" customWidth="1"/>
    <col min="21" max="21" width="26.5546875" style="51" customWidth="1"/>
    <col min="22" max="25" width="14.44140625" style="51"/>
    <col min="26" max="26" width="20.88671875" style="51" bestFit="1" customWidth="1"/>
    <col min="27" max="16384" width="14.44140625" style="51"/>
  </cols>
  <sheetData>
    <row r="1" spans="1:26" ht="21.75" customHeight="1">
      <c r="A1" s="394" t="s">
        <v>728</v>
      </c>
      <c r="B1" s="394"/>
      <c r="C1" s="394"/>
      <c r="D1" s="394"/>
      <c r="E1" s="394"/>
      <c r="F1" s="394"/>
      <c r="G1" s="394"/>
    </row>
    <row r="2" spans="1:26" ht="23.25" customHeight="1">
      <c r="A2" s="394" t="s">
        <v>729</v>
      </c>
      <c r="B2" s="394"/>
      <c r="C2" s="394"/>
      <c r="D2" s="394"/>
      <c r="E2" s="394"/>
      <c r="F2" s="394"/>
      <c r="G2" s="394"/>
    </row>
    <row r="4" spans="1:26" ht="30.75" customHeight="1">
      <c r="A4" s="401" t="s">
        <v>726</v>
      </c>
      <c r="B4" s="402"/>
      <c r="C4" s="402"/>
      <c r="D4" s="402"/>
      <c r="E4" s="402"/>
      <c r="F4" s="402"/>
      <c r="G4" s="402"/>
      <c r="H4" s="402"/>
      <c r="I4" s="402"/>
      <c r="J4" s="402"/>
      <c r="K4" s="402"/>
      <c r="L4" s="402"/>
      <c r="M4" s="402"/>
      <c r="N4" s="402"/>
      <c r="O4" s="402"/>
      <c r="P4" s="402"/>
      <c r="Q4" s="402"/>
      <c r="R4" s="402"/>
      <c r="S4" s="402"/>
      <c r="T4" s="403"/>
    </row>
    <row r="5" spans="1:26" ht="30.75" customHeight="1">
      <c r="A5" s="111" t="s">
        <v>727</v>
      </c>
      <c r="B5" s="112"/>
      <c r="C5" s="112"/>
      <c r="D5" s="112"/>
      <c r="E5" s="112"/>
      <c r="F5" s="112"/>
      <c r="G5" s="112"/>
      <c r="H5" s="112"/>
      <c r="I5" s="112"/>
      <c r="J5" s="112"/>
      <c r="K5" s="112"/>
      <c r="L5" s="112"/>
      <c r="M5" s="112"/>
      <c r="N5" s="112"/>
      <c r="O5" s="112"/>
      <c r="P5" s="113"/>
      <c r="Q5" s="112"/>
      <c r="R5" s="112"/>
      <c r="S5" s="112"/>
      <c r="T5" s="114"/>
    </row>
    <row r="6" spans="1:26" ht="36" customHeight="1">
      <c r="A6" s="14"/>
      <c r="B6" s="15"/>
      <c r="C6" s="16"/>
      <c r="D6" s="14"/>
      <c r="E6" s="14"/>
      <c r="F6" s="17"/>
      <c r="G6" s="14"/>
      <c r="H6" s="140">
        <f>+H10/10^9</f>
        <v>2555.5146861990002</v>
      </c>
      <c r="I6" s="18"/>
      <c r="J6" s="18"/>
      <c r="K6" s="18"/>
      <c r="L6" s="17"/>
      <c r="M6" s="17"/>
      <c r="N6" s="17"/>
      <c r="O6" s="17"/>
      <c r="P6" s="14"/>
      <c r="Q6" s="19"/>
      <c r="R6" s="91" t="s">
        <v>739</v>
      </c>
      <c r="S6" s="20"/>
      <c r="T6" s="14"/>
    </row>
    <row r="7" spans="1:26" ht="36" customHeight="1">
      <c r="A7" s="14"/>
      <c r="B7" s="14">
        <v>1</v>
      </c>
      <c r="C7" s="14">
        <v>2</v>
      </c>
      <c r="D7" s="14">
        <v>3</v>
      </c>
      <c r="E7" s="14">
        <v>4</v>
      </c>
      <c r="F7" s="14">
        <v>5</v>
      </c>
      <c r="G7" s="14">
        <v>6</v>
      </c>
      <c r="H7" s="14">
        <v>7</v>
      </c>
      <c r="I7" s="14">
        <v>8</v>
      </c>
      <c r="J7" s="14">
        <v>9</v>
      </c>
      <c r="K7" s="14">
        <v>10</v>
      </c>
      <c r="L7" s="14">
        <v>11</v>
      </c>
      <c r="M7" s="14">
        <v>12</v>
      </c>
      <c r="N7" s="14">
        <v>13</v>
      </c>
      <c r="O7" s="14">
        <v>14</v>
      </c>
      <c r="P7" s="14">
        <v>15</v>
      </c>
      <c r="Q7" s="14">
        <v>16</v>
      </c>
      <c r="R7" s="14">
        <v>17</v>
      </c>
      <c r="S7" s="14">
        <v>18</v>
      </c>
      <c r="T7" s="14">
        <v>19</v>
      </c>
      <c r="U7" s="14">
        <v>20</v>
      </c>
    </row>
    <row r="8" spans="1:26" ht="33" customHeight="1">
      <c r="A8" s="395" t="s">
        <v>0</v>
      </c>
      <c r="B8" s="395" t="s">
        <v>1</v>
      </c>
      <c r="C8" s="395" t="s">
        <v>2</v>
      </c>
      <c r="D8" s="395" t="s">
        <v>3</v>
      </c>
      <c r="E8" s="395" t="s">
        <v>4</v>
      </c>
      <c r="F8" s="396" t="s">
        <v>5</v>
      </c>
      <c r="G8" s="389" t="s">
        <v>6</v>
      </c>
      <c r="H8" s="383" t="s">
        <v>7</v>
      </c>
      <c r="I8" s="384"/>
      <c r="J8" s="384"/>
      <c r="K8" s="385"/>
      <c r="L8" s="386" t="s">
        <v>8</v>
      </c>
      <c r="M8" s="384"/>
      <c r="N8" s="385"/>
      <c r="O8" s="387" t="s">
        <v>9</v>
      </c>
      <c r="P8" s="389" t="s">
        <v>10</v>
      </c>
      <c r="Q8" s="390" t="s">
        <v>11</v>
      </c>
      <c r="R8" s="390" t="s">
        <v>12</v>
      </c>
      <c r="S8" s="381" t="s">
        <v>20</v>
      </c>
      <c r="T8" s="399" t="s">
        <v>13</v>
      </c>
      <c r="U8" s="393" t="s">
        <v>737</v>
      </c>
    </row>
    <row r="9" spans="1:26" ht="75.75" customHeight="1">
      <c r="A9" s="395"/>
      <c r="B9" s="395"/>
      <c r="C9" s="395"/>
      <c r="D9" s="395"/>
      <c r="E9" s="395"/>
      <c r="F9" s="397"/>
      <c r="G9" s="398"/>
      <c r="H9" s="74" t="s">
        <v>14</v>
      </c>
      <c r="I9" s="75" t="s">
        <v>15</v>
      </c>
      <c r="J9" s="75" t="s">
        <v>16</v>
      </c>
      <c r="K9" s="75" t="s">
        <v>17</v>
      </c>
      <c r="L9" s="76" t="s">
        <v>14</v>
      </c>
      <c r="M9" s="76" t="s">
        <v>18</v>
      </c>
      <c r="N9" s="76" t="s">
        <v>19</v>
      </c>
      <c r="O9" s="388"/>
      <c r="P9" s="388"/>
      <c r="Q9" s="388"/>
      <c r="R9" s="388"/>
      <c r="S9" s="382"/>
      <c r="T9" s="400"/>
      <c r="U9" s="393"/>
    </row>
    <row r="10" spans="1:26" s="72" customFormat="1" ht="36.75" customHeight="1">
      <c r="A10" s="65"/>
      <c r="B10" s="65" t="s">
        <v>21</v>
      </c>
      <c r="C10" s="77"/>
      <c r="D10" s="77"/>
      <c r="E10" s="65"/>
      <c r="F10" s="78"/>
      <c r="G10" s="79"/>
      <c r="H10" s="79">
        <f>SUM(H11:H405)</f>
        <v>2555514686199</v>
      </c>
      <c r="I10" s="79">
        <f t="shared" ref="I10:O10" si="0">SUM(I11:I405)</f>
        <v>15000000000</v>
      </c>
      <c r="J10" s="79">
        <f t="shared" si="0"/>
        <v>450702883011</v>
      </c>
      <c r="K10" s="79">
        <f>SUM(K11:K405)</f>
        <v>2089811803188</v>
      </c>
      <c r="L10" s="79">
        <f t="shared" si="0"/>
        <v>2425319692311</v>
      </c>
      <c r="M10" s="79">
        <f t="shared" si="0"/>
        <v>436232289749</v>
      </c>
      <c r="N10" s="79">
        <f>SUM(N11:N405)</f>
        <v>1989087402562</v>
      </c>
      <c r="O10" s="79">
        <f t="shared" si="0"/>
        <v>130176982887.99998</v>
      </c>
      <c r="P10" s="21"/>
      <c r="Q10" s="79"/>
      <c r="R10" s="79"/>
      <c r="S10" s="79">
        <f>SUM(S11:S405)</f>
        <v>76899018801</v>
      </c>
      <c r="T10" s="87"/>
      <c r="U10" s="79">
        <f>SUM(U11:U405)</f>
        <v>5988948095</v>
      </c>
      <c r="Z10" s="107">
        <f>+O10-S10</f>
        <v>53277964086.999985</v>
      </c>
    </row>
    <row r="11" spans="1:26" ht="54" customHeight="1">
      <c r="A11" s="66">
        <v>9</v>
      </c>
      <c r="B11" s="67" t="s">
        <v>22</v>
      </c>
      <c r="C11" s="66">
        <v>917</v>
      </c>
      <c r="D11" s="68" t="s">
        <v>23</v>
      </c>
      <c r="E11" s="69">
        <v>7360475</v>
      </c>
      <c r="F11" s="60">
        <v>32840000000</v>
      </c>
      <c r="G11" s="22" t="s">
        <v>24</v>
      </c>
      <c r="H11" s="26">
        <v>5000000000</v>
      </c>
      <c r="I11" s="27">
        <v>5000000000</v>
      </c>
      <c r="J11" s="27">
        <v>0</v>
      </c>
      <c r="K11" s="27">
        <v>0</v>
      </c>
      <c r="L11" s="28">
        <v>5000000000</v>
      </c>
      <c r="M11" s="28">
        <v>0</v>
      </c>
      <c r="N11" s="28">
        <v>5000000000</v>
      </c>
      <c r="O11" s="28">
        <v>0</v>
      </c>
      <c r="P11" s="24" t="s">
        <v>25</v>
      </c>
      <c r="Q11" s="29" t="s">
        <v>492</v>
      </c>
      <c r="R11" s="29"/>
      <c r="S11" s="33">
        <v>0</v>
      </c>
      <c r="T11" s="88" t="s">
        <v>26</v>
      </c>
      <c r="U11" s="89"/>
    </row>
    <row r="12" spans="1:26" ht="64.5" customHeight="1">
      <c r="A12" s="66">
        <v>11</v>
      </c>
      <c r="B12" s="67" t="s">
        <v>27</v>
      </c>
      <c r="C12" s="66">
        <v>917</v>
      </c>
      <c r="D12" s="68" t="s">
        <v>23</v>
      </c>
      <c r="E12" s="69">
        <v>7568268</v>
      </c>
      <c r="F12" s="60">
        <v>17646000000</v>
      </c>
      <c r="G12" s="22" t="s">
        <v>24</v>
      </c>
      <c r="H12" s="26">
        <v>10000000000</v>
      </c>
      <c r="I12" s="27">
        <v>10000000000</v>
      </c>
      <c r="J12" s="27">
        <v>0</v>
      </c>
      <c r="K12" s="27">
        <v>0</v>
      </c>
      <c r="L12" s="28">
        <v>10000000000</v>
      </c>
      <c r="M12" s="28">
        <v>0</v>
      </c>
      <c r="N12" s="28">
        <v>10000000000</v>
      </c>
      <c r="O12" s="32">
        <v>0</v>
      </c>
      <c r="P12" s="24" t="s">
        <v>25</v>
      </c>
      <c r="Q12" s="29" t="s">
        <v>492</v>
      </c>
      <c r="R12" s="29"/>
      <c r="S12" s="33">
        <v>0</v>
      </c>
      <c r="T12" s="88" t="s">
        <v>26</v>
      </c>
      <c r="U12" s="89"/>
    </row>
    <row r="13" spans="1:26" ht="106.5" customHeight="1">
      <c r="A13" s="66">
        <v>77</v>
      </c>
      <c r="B13" s="70" t="s">
        <v>28</v>
      </c>
      <c r="C13" s="66">
        <v>2219</v>
      </c>
      <c r="D13" s="71">
        <v>45756</v>
      </c>
      <c r="E13" s="69">
        <v>7959088</v>
      </c>
      <c r="F13" s="60">
        <v>32000000000</v>
      </c>
      <c r="G13" s="22" t="s">
        <v>24</v>
      </c>
      <c r="H13" s="26">
        <v>5500000000</v>
      </c>
      <c r="I13" s="35">
        <v>0</v>
      </c>
      <c r="J13" s="35">
        <v>2500000000</v>
      </c>
      <c r="K13" s="35">
        <v>3000000000</v>
      </c>
      <c r="L13" s="28">
        <v>5369882000</v>
      </c>
      <c r="M13" s="28">
        <v>2500000000</v>
      </c>
      <c r="N13" s="28">
        <v>2869882000</v>
      </c>
      <c r="O13" s="28">
        <v>130118000.00000039</v>
      </c>
      <c r="P13" s="30" t="s">
        <v>25</v>
      </c>
      <c r="Q13" s="29" t="s">
        <v>492</v>
      </c>
      <c r="R13" s="29" t="s">
        <v>731</v>
      </c>
      <c r="S13" s="73">
        <v>130118000</v>
      </c>
      <c r="T13" s="88" t="s">
        <v>26</v>
      </c>
      <c r="U13" s="73"/>
    </row>
    <row r="14" spans="1:26" ht="64.5" customHeight="1">
      <c r="A14" s="66">
        <v>99</v>
      </c>
      <c r="B14" s="70" t="s">
        <v>29</v>
      </c>
      <c r="C14" s="66">
        <v>2219</v>
      </c>
      <c r="D14" s="71">
        <v>45756</v>
      </c>
      <c r="E14" s="69">
        <v>7972222</v>
      </c>
      <c r="F14" s="60">
        <v>12000000000</v>
      </c>
      <c r="G14" s="22" t="s">
        <v>24</v>
      </c>
      <c r="H14" s="26">
        <v>27133000</v>
      </c>
      <c r="I14" s="35">
        <v>0</v>
      </c>
      <c r="J14" s="35">
        <v>0</v>
      </c>
      <c r="K14" s="35">
        <v>27133000</v>
      </c>
      <c r="L14" s="28">
        <v>27132110</v>
      </c>
      <c r="M14" s="28">
        <v>0</v>
      </c>
      <c r="N14" s="28">
        <v>27132110</v>
      </c>
      <c r="O14" s="28">
        <v>889.99999999828106</v>
      </c>
      <c r="P14" s="30" t="s">
        <v>25</v>
      </c>
      <c r="Q14" s="29" t="s">
        <v>492</v>
      </c>
      <c r="R14" s="29"/>
      <c r="S14" s="73">
        <v>0</v>
      </c>
      <c r="T14" s="88" t="s">
        <v>26</v>
      </c>
      <c r="U14" s="73"/>
    </row>
    <row r="15" spans="1:26" ht="64.5" customHeight="1">
      <c r="A15" s="66">
        <v>141</v>
      </c>
      <c r="B15" s="70" t="s">
        <v>30</v>
      </c>
      <c r="C15" s="66">
        <v>2219</v>
      </c>
      <c r="D15" s="71">
        <v>45756</v>
      </c>
      <c r="E15" s="69">
        <v>8022191</v>
      </c>
      <c r="F15" s="60">
        <v>5594000000</v>
      </c>
      <c r="G15" s="22" t="s">
        <v>24</v>
      </c>
      <c r="H15" s="26">
        <v>2500000000</v>
      </c>
      <c r="I15" s="35">
        <v>0</v>
      </c>
      <c r="J15" s="35">
        <v>500000000</v>
      </c>
      <c r="K15" s="35">
        <v>2000000000</v>
      </c>
      <c r="L15" s="28">
        <v>2500000000</v>
      </c>
      <c r="M15" s="28">
        <v>500000000</v>
      </c>
      <c r="N15" s="28">
        <v>2000000000</v>
      </c>
      <c r="O15" s="28">
        <v>0</v>
      </c>
      <c r="P15" s="30" t="s">
        <v>25</v>
      </c>
      <c r="Q15" s="29" t="s">
        <v>492</v>
      </c>
      <c r="R15" s="29"/>
      <c r="S15" s="33">
        <v>0</v>
      </c>
      <c r="T15" s="88" t="s">
        <v>26</v>
      </c>
      <c r="U15" s="33"/>
    </row>
    <row r="16" spans="1:26" ht="64.5" customHeight="1">
      <c r="A16" s="66">
        <v>182</v>
      </c>
      <c r="B16" s="67" t="s">
        <v>31</v>
      </c>
      <c r="C16" s="66">
        <v>917</v>
      </c>
      <c r="D16" s="68" t="s">
        <v>23</v>
      </c>
      <c r="E16" s="69">
        <v>8047213</v>
      </c>
      <c r="F16" s="60">
        <v>1498000000000</v>
      </c>
      <c r="G16" s="22" t="s">
        <v>24</v>
      </c>
      <c r="H16" s="26">
        <v>152000000000</v>
      </c>
      <c r="I16" s="27">
        <v>0</v>
      </c>
      <c r="J16" s="27">
        <v>0</v>
      </c>
      <c r="K16" s="27">
        <v>152000000000</v>
      </c>
      <c r="L16" s="28">
        <v>152000000000</v>
      </c>
      <c r="M16" s="28">
        <v>0</v>
      </c>
      <c r="N16" s="28">
        <v>152000000000</v>
      </c>
      <c r="O16" s="28">
        <v>0</v>
      </c>
      <c r="P16" s="24" t="s">
        <v>25</v>
      </c>
      <c r="Q16" s="29" t="s">
        <v>492</v>
      </c>
      <c r="R16" s="29"/>
      <c r="S16" s="33">
        <v>0</v>
      </c>
      <c r="T16" s="88" t="s">
        <v>26</v>
      </c>
      <c r="U16" s="73"/>
    </row>
    <row r="17" spans="1:21" ht="64.5" customHeight="1">
      <c r="A17" s="61">
        <v>278</v>
      </c>
      <c r="B17" s="62" t="s">
        <v>32</v>
      </c>
      <c r="C17" s="61">
        <v>2219</v>
      </c>
      <c r="D17" s="63">
        <v>45756</v>
      </c>
      <c r="E17" s="64">
        <v>8097759</v>
      </c>
      <c r="F17" s="25">
        <v>25500000000</v>
      </c>
      <c r="G17" s="22" t="s">
        <v>24</v>
      </c>
      <c r="H17" s="26">
        <v>6543999990</v>
      </c>
      <c r="I17" s="35">
        <v>0</v>
      </c>
      <c r="J17" s="35">
        <v>161379990.00000036</v>
      </c>
      <c r="K17" s="35">
        <v>6382620000</v>
      </c>
      <c r="L17" s="28">
        <v>6543999990</v>
      </c>
      <c r="M17" s="28">
        <v>161379990.00000036</v>
      </c>
      <c r="N17" s="28">
        <v>6382620000</v>
      </c>
      <c r="O17" s="28">
        <v>0</v>
      </c>
      <c r="P17" s="30" t="s">
        <v>25</v>
      </c>
      <c r="Q17" s="29" t="s">
        <v>492</v>
      </c>
      <c r="R17" s="29"/>
      <c r="S17" s="33">
        <v>0</v>
      </c>
      <c r="T17" s="88" t="s">
        <v>26</v>
      </c>
      <c r="U17" s="73"/>
    </row>
    <row r="18" spans="1:21" ht="64.5" customHeight="1">
      <c r="A18" s="22">
        <v>280</v>
      </c>
      <c r="B18" s="33" t="s">
        <v>33</v>
      </c>
      <c r="C18" s="22">
        <v>2219</v>
      </c>
      <c r="D18" s="34">
        <v>45756</v>
      </c>
      <c r="E18" s="24">
        <v>8097761</v>
      </c>
      <c r="F18" s="25">
        <v>7860042000</v>
      </c>
      <c r="G18" s="22" t="s">
        <v>24</v>
      </c>
      <c r="H18" s="26">
        <v>3274064000.0000005</v>
      </c>
      <c r="I18" s="35">
        <v>0</v>
      </c>
      <c r="J18" s="35">
        <v>1774064000</v>
      </c>
      <c r="K18" s="35">
        <v>1500000000</v>
      </c>
      <c r="L18" s="28">
        <v>3274064000.0000005</v>
      </c>
      <c r="M18" s="28">
        <v>1774064000</v>
      </c>
      <c r="N18" s="28">
        <v>1500000000</v>
      </c>
      <c r="O18" s="28">
        <v>0</v>
      </c>
      <c r="P18" s="30" t="s">
        <v>25</v>
      </c>
      <c r="Q18" s="29" t="s">
        <v>492</v>
      </c>
      <c r="R18" s="29"/>
      <c r="S18" s="33">
        <v>0</v>
      </c>
      <c r="T18" s="88" t="s">
        <v>26</v>
      </c>
      <c r="U18" s="73"/>
    </row>
    <row r="19" spans="1:21" ht="64.5" customHeight="1">
      <c r="A19" s="22">
        <v>289</v>
      </c>
      <c r="B19" s="33" t="s">
        <v>34</v>
      </c>
      <c r="C19" s="22">
        <v>2219</v>
      </c>
      <c r="D19" s="34">
        <v>45756</v>
      </c>
      <c r="E19" s="24">
        <v>8099266</v>
      </c>
      <c r="F19" s="25">
        <v>47000000000</v>
      </c>
      <c r="G19" s="22" t="s">
        <v>24</v>
      </c>
      <c r="H19" s="26">
        <v>3535372000.0000005</v>
      </c>
      <c r="I19" s="35">
        <v>0</v>
      </c>
      <c r="J19" s="35">
        <v>3487372000.0000005</v>
      </c>
      <c r="K19" s="35">
        <v>48000000</v>
      </c>
      <c r="L19" s="28">
        <v>3535372000</v>
      </c>
      <c r="M19" s="28">
        <v>3487372000</v>
      </c>
      <c r="N19" s="28">
        <v>48000000</v>
      </c>
      <c r="O19" s="28">
        <v>0</v>
      </c>
      <c r="P19" s="30" t="s">
        <v>25</v>
      </c>
      <c r="Q19" s="29" t="s">
        <v>492</v>
      </c>
      <c r="R19" s="29"/>
      <c r="S19" s="33">
        <v>0</v>
      </c>
      <c r="T19" s="88" t="s">
        <v>26</v>
      </c>
      <c r="U19" s="73"/>
    </row>
    <row r="20" spans="1:21" ht="64.5" customHeight="1">
      <c r="A20" s="22">
        <v>295</v>
      </c>
      <c r="B20" s="33" t="s">
        <v>35</v>
      </c>
      <c r="C20" s="22">
        <v>2219</v>
      </c>
      <c r="D20" s="34">
        <v>45756</v>
      </c>
      <c r="E20" s="24">
        <v>8103459</v>
      </c>
      <c r="F20" s="25">
        <v>51500000000</v>
      </c>
      <c r="G20" s="22" t="s">
        <v>24</v>
      </c>
      <c r="H20" s="26">
        <v>13500000000</v>
      </c>
      <c r="I20" s="35">
        <v>0</v>
      </c>
      <c r="J20" s="35">
        <v>12300000000</v>
      </c>
      <c r="K20" s="35">
        <v>1200000000</v>
      </c>
      <c r="L20" s="28">
        <v>13500000000</v>
      </c>
      <c r="M20" s="28">
        <v>12300000000</v>
      </c>
      <c r="N20" s="28">
        <v>1200000000</v>
      </c>
      <c r="O20" s="28">
        <v>0</v>
      </c>
      <c r="P20" s="30" t="s">
        <v>25</v>
      </c>
      <c r="Q20" s="29" t="s">
        <v>492</v>
      </c>
      <c r="R20" s="29"/>
      <c r="S20" s="33">
        <v>0</v>
      </c>
      <c r="T20" s="88" t="s">
        <v>26</v>
      </c>
      <c r="U20" s="73"/>
    </row>
    <row r="21" spans="1:21" ht="64.5" customHeight="1">
      <c r="A21" s="22">
        <v>326</v>
      </c>
      <c r="B21" s="33" t="s">
        <v>36</v>
      </c>
      <c r="C21" s="22">
        <v>2219</v>
      </c>
      <c r="D21" s="34">
        <v>45756</v>
      </c>
      <c r="E21" s="24">
        <v>8109924</v>
      </c>
      <c r="F21" s="25">
        <v>33000000000</v>
      </c>
      <c r="G21" s="22" t="s">
        <v>24</v>
      </c>
      <c r="H21" s="26">
        <v>0</v>
      </c>
      <c r="I21" s="35">
        <v>0</v>
      </c>
      <c r="J21" s="35">
        <v>0</v>
      </c>
      <c r="K21" s="35">
        <v>0</v>
      </c>
      <c r="L21" s="28">
        <v>0</v>
      </c>
      <c r="M21" s="28">
        <v>0</v>
      </c>
      <c r="N21" s="28">
        <v>0</v>
      </c>
      <c r="O21" s="28">
        <v>0</v>
      </c>
      <c r="P21" s="30" t="s">
        <v>25</v>
      </c>
      <c r="Q21" s="29" t="s">
        <v>492</v>
      </c>
      <c r="R21" s="29"/>
      <c r="S21" s="33">
        <v>0</v>
      </c>
      <c r="T21" s="88" t="s">
        <v>26</v>
      </c>
      <c r="U21" s="73"/>
    </row>
    <row r="22" spans="1:21" ht="64.5" customHeight="1">
      <c r="A22" s="22">
        <v>327</v>
      </c>
      <c r="B22" s="33" t="s">
        <v>37</v>
      </c>
      <c r="C22" s="22">
        <v>2219</v>
      </c>
      <c r="D22" s="34">
        <v>45756</v>
      </c>
      <c r="E22" s="24">
        <v>8109927</v>
      </c>
      <c r="F22" s="25">
        <v>36000000000</v>
      </c>
      <c r="G22" s="22" t="s">
        <v>24</v>
      </c>
      <c r="H22" s="26">
        <v>14000000000</v>
      </c>
      <c r="I22" s="35">
        <v>0</v>
      </c>
      <c r="J22" s="35">
        <v>0</v>
      </c>
      <c r="K22" s="35">
        <v>14000000000</v>
      </c>
      <c r="L22" s="28">
        <v>14000000000</v>
      </c>
      <c r="M22" s="28">
        <v>0</v>
      </c>
      <c r="N22" s="28">
        <v>14000000000</v>
      </c>
      <c r="O22" s="28">
        <v>0</v>
      </c>
      <c r="P22" s="30" t="s">
        <v>25</v>
      </c>
      <c r="Q22" s="29" t="s">
        <v>492</v>
      </c>
      <c r="R22" s="29"/>
      <c r="S22" s="33">
        <v>0</v>
      </c>
      <c r="T22" s="88" t="s">
        <v>26</v>
      </c>
      <c r="U22" s="73"/>
    </row>
    <row r="23" spans="1:21" ht="64.5" customHeight="1">
      <c r="A23" s="22">
        <v>389</v>
      </c>
      <c r="B23" s="33" t="s">
        <v>38</v>
      </c>
      <c r="C23" s="22">
        <v>2219</v>
      </c>
      <c r="D23" s="34">
        <v>45756</v>
      </c>
      <c r="E23" s="36">
        <v>8160849</v>
      </c>
      <c r="F23" s="25">
        <v>79000000000</v>
      </c>
      <c r="G23" s="22" t="s">
        <v>24</v>
      </c>
      <c r="H23" s="26">
        <v>27962000000</v>
      </c>
      <c r="I23" s="35">
        <v>0</v>
      </c>
      <c r="J23" s="35">
        <v>0</v>
      </c>
      <c r="K23" s="27">
        <v>27962000000</v>
      </c>
      <c r="L23" s="28">
        <v>27962000000</v>
      </c>
      <c r="M23" s="28">
        <v>0</v>
      </c>
      <c r="N23" s="28">
        <v>27962000000</v>
      </c>
      <c r="O23" s="28">
        <v>0</v>
      </c>
      <c r="P23" s="30" t="s">
        <v>25</v>
      </c>
      <c r="Q23" s="29" t="s">
        <v>492</v>
      </c>
      <c r="R23" s="29"/>
      <c r="S23" s="33">
        <v>0</v>
      </c>
      <c r="T23" s="88" t="s">
        <v>26</v>
      </c>
      <c r="U23" s="73"/>
    </row>
    <row r="24" spans="1:21" ht="102" customHeight="1">
      <c r="A24" s="22">
        <v>113</v>
      </c>
      <c r="B24" s="33" t="s">
        <v>39</v>
      </c>
      <c r="C24" s="22">
        <v>2219</v>
      </c>
      <c r="D24" s="34">
        <v>45756</v>
      </c>
      <c r="E24" s="24">
        <v>7998076</v>
      </c>
      <c r="F24" s="25">
        <v>14000000000</v>
      </c>
      <c r="G24" s="22" t="s">
        <v>24</v>
      </c>
      <c r="H24" s="26">
        <v>2000000000</v>
      </c>
      <c r="I24" s="35">
        <v>0</v>
      </c>
      <c r="J24" s="35">
        <v>1500000000</v>
      </c>
      <c r="K24" s="35">
        <v>500000000</v>
      </c>
      <c r="L24" s="28">
        <v>1604974000</v>
      </c>
      <c r="M24" s="28">
        <v>1500000000</v>
      </c>
      <c r="N24" s="28">
        <v>104974000</v>
      </c>
      <c r="O24" s="28">
        <v>395026000.00000006</v>
      </c>
      <c r="P24" s="30" t="s">
        <v>25</v>
      </c>
      <c r="Q24" s="29" t="s">
        <v>463</v>
      </c>
      <c r="R24" s="29" t="s">
        <v>40</v>
      </c>
      <c r="S24" s="73">
        <v>395026000</v>
      </c>
      <c r="T24" s="88" t="s">
        <v>26</v>
      </c>
      <c r="U24" s="33"/>
    </row>
    <row r="25" spans="1:21" ht="64.5" customHeight="1">
      <c r="A25" s="22">
        <v>150</v>
      </c>
      <c r="B25" s="33" t="s">
        <v>41</v>
      </c>
      <c r="C25" s="22">
        <v>2219</v>
      </c>
      <c r="D25" s="34">
        <v>45756</v>
      </c>
      <c r="E25" s="24">
        <v>8027326</v>
      </c>
      <c r="F25" s="25">
        <v>14990000000</v>
      </c>
      <c r="G25" s="22" t="s">
        <v>24</v>
      </c>
      <c r="H25" s="26">
        <v>874921000</v>
      </c>
      <c r="I25" s="35">
        <v>0</v>
      </c>
      <c r="J25" s="35">
        <v>427000000</v>
      </c>
      <c r="K25" s="35">
        <v>447921000.00000006</v>
      </c>
      <c r="L25" s="28">
        <v>817411000</v>
      </c>
      <c r="M25" s="28">
        <v>369490000</v>
      </c>
      <c r="N25" s="28">
        <v>447921000</v>
      </c>
      <c r="O25" s="28">
        <v>57509999.999999993</v>
      </c>
      <c r="P25" s="30" t="s">
        <v>25</v>
      </c>
      <c r="Q25" s="29" t="s">
        <v>463</v>
      </c>
      <c r="R25" s="29" t="s">
        <v>42</v>
      </c>
      <c r="S25" s="33">
        <v>0</v>
      </c>
      <c r="T25" s="88" t="s">
        <v>26</v>
      </c>
      <c r="U25" s="73"/>
    </row>
    <row r="26" spans="1:21" ht="64.5" customHeight="1">
      <c r="A26" s="22">
        <v>151</v>
      </c>
      <c r="B26" s="33" t="s">
        <v>43</v>
      </c>
      <c r="C26" s="22">
        <v>2219</v>
      </c>
      <c r="D26" s="34">
        <v>45756</v>
      </c>
      <c r="E26" s="24">
        <v>8027327</v>
      </c>
      <c r="F26" s="25">
        <v>12218402000</v>
      </c>
      <c r="G26" s="22" t="s">
        <v>24</v>
      </c>
      <c r="H26" s="26">
        <v>369504000</v>
      </c>
      <c r="I26" s="35">
        <v>0</v>
      </c>
      <c r="J26" s="35">
        <v>0</v>
      </c>
      <c r="K26" s="35">
        <v>369504000</v>
      </c>
      <c r="L26" s="28">
        <v>369504000</v>
      </c>
      <c r="M26" s="28">
        <v>0</v>
      </c>
      <c r="N26" s="28">
        <v>369504000</v>
      </c>
      <c r="O26" s="28">
        <v>0</v>
      </c>
      <c r="P26" s="30" t="s">
        <v>25</v>
      </c>
      <c r="Q26" s="29" t="s">
        <v>463</v>
      </c>
      <c r="R26" s="29"/>
      <c r="S26" s="33"/>
      <c r="T26" s="88" t="s">
        <v>26</v>
      </c>
      <c r="U26" s="73"/>
    </row>
    <row r="27" spans="1:21" ht="64.5" customHeight="1">
      <c r="A27" s="22">
        <v>164</v>
      </c>
      <c r="B27" s="33" t="s">
        <v>44</v>
      </c>
      <c r="C27" s="22">
        <v>2219</v>
      </c>
      <c r="D27" s="34">
        <v>45756</v>
      </c>
      <c r="E27" s="24">
        <v>8036266</v>
      </c>
      <c r="F27" s="25">
        <v>1700000000</v>
      </c>
      <c r="G27" s="22" t="s">
        <v>24</v>
      </c>
      <c r="H27" s="26">
        <v>756975399.99999988</v>
      </c>
      <c r="I27" s="35">
        <v>0</v>
      </c>
      <c r="J27" s="35">
        <v>721512400</v>
      </c>
      <c r="K27" s="35">
        <v>35462999.999999963</v>
      </c>
      <c r="L27" s="28">
        <v>748029400</v>
      </c>
      <c r="M27" s="28">
        <v>721512400</v>
      </c>
      <c r="N27" s="28">
        <v>26517000.000000052</v>
      </c>
      <c r="O27" s="28">
        <v>8945999.9999999125</v>
      </c>
      <c r="P27" s="30" t="s">
        <v>25</v>
      </c>
      <c r="Q27" s="29" t="s">
        <v>463</v>
      </c>
      <c r="R27" s="29" t="s">
        <v>42</v>
      </c>
      <c r="S27" s="33">
        <v>0</v>
      </c>
      <c r="T27" s="88" t="s">
        <v>26</v>
      </c>
      <c r="U27" s="73"/>
    </row>
    <row r="28" spans="1:21" ht="64.5" customHeight="1">
      <c r="A28" s="22">
        <v>165</v>
      </c>
      <c r="B28" s="33" t="s">
        <v>45</v>
      </c>
      <c r="C28" s="22">
        <v>2219</v>
      </c>
      <c r="D28" s="34">
        <v>45756</v>
      </c>
      <c r="E28" s="24">
        <v>8036279</v>
      </c>
      <c r="F28" s="25">
        <v>7350000000</v>
      </c>
      <c r="G28" s="22" t="s">
        <v>24</v>
      </c>
      <c r="H28" s="26">
        <v>476000000</v>
      </c>
      <c r="I28" s="35">
        <v>0</v>
      </c>
      <c r="J28" s="35">
        <v>300000000</v>
      </c>
      <c r="K28" s="35">
        <v>176000000</v>
      </c>
      <c r="L28" s="28">
        <v>475208000</v>
      </c>
      <c r="M28" s="28">
        <v>300000000</v>
      </c>
      <c r="N28" s="28">
        <v>175208000.00000003</v>
      </c>
      <c r="O28" s="28">
        <v>791999.99999997322</v>
      </c>
      <c r="P28" s="30" t="s">
        <v>25</v>
      </c>
      <c r="Q28" s="29" t="s">
        <v>463</v>
      </c>
      <c r="R28" s="29" t="s">
        <v>42</v>
      </c>
      <c r="S28" s="33">
        <v>0</v>
      </c>
      <c r="T28" s="88" t="s">
        <v>26</v>
      </c>
      <c r="U28" s="73"/>
    </row>
    <row r="29" spans="1:21" ht="64.5" customHeight="1">
      <c r="A29" s="22">
        <v>166</v>
      </c>
      <c r="B29" s="33" t="s">
        <v>46</v>
      </c>
      <c r="C29" s="22">
        <v>2219</v>
      </c>
      <c r="D29" s="34">
        <v>45756</v>
      </c>
      <c r="E29" s="24">
        <v>8036848</v>
      </c>
      <c r="F29" s="25">
        <v>5240000000</v>
      </c>
      <c r="G29" s="22" t="s">
        <v>24</v>
      </c>
      <c r="H29" s="26">
        <v>360000000</v>
      </c>
      <c r="I29" s="35">
        <v>0</v>
      </c>
      <c r="J29" s="35">
        <v>250000000</v>
      </c>
      <c r="K29" s="35">
        <v>110000000.00000003</v>
      </c>
      <c r="L29" s="28">
        <v>342294000</v>
      </c>
      <c r="M29" s="28">
        <v>250000000</v>
      </c>
      <c r="N29" s="28">
        <v>92294000</v>
      </c>
      <c r="O29" s="28">
        <v>17706000.000000019</v>
      </c>
      <c r="P29" s="30" t="s">
        <v>25</v>
      </c>
      <c r="Q29" s="29" t="s">
        <v>463</v>
      </c>
      <c r="R29" s="29" t="s">
        <v>42</v>
      </c>
      <c r="S29" s="33">
        <v>0</v>
      </c>
      <c r="T29" s="88" t="s">
        <v>26</v>
      </c>
      <c r="U29" s="73"/>
    </row>
    <row r="30" spans="1:21" ht="64.5" customHeight="1">
      <c r="A30" s="22">
        <v>170</v>
      </c>
      <c r="B30" s="33" t="s">
        <v>47</v>
      </c>
      <c r="C30" s="22">
        <v>2219</v>
      </c>
      <c r="D30" s="34">
        <v>45756</v>
      </c>
      <c r="E30" s="24">
        <v>8038332</v>
      </c>
      <c r="F30" s="25">
        <v>1150000000</v>
      </c>
      <c r="G30" s="22" t="s">
        <v>24</v>
      </c>
      <c r="H30" s="26">
        <v>64548000</v>
      </c>
      <c r="I30" s="35">
        <v>0</v>
      </c>
      <c r="J30" s="35">
        <v>0</v>
      </c>
      <c r="K30" s="35">
        <v>64548000</v>
      </c>
      <c r="L30" s="28">
        <v>58117000</v>
      </c>
      <c r="M30" s="28">
        <v>0</v>
      </c>
      <c r="N30" s="28">
        <v>58117000</v>
      </c>
      <c r="O30" s="28">
        <v>6431000.0000000047</v>
      </c>
      <c r="P30" s="30" t="s">
        <v>25</v>
      </c>
      <c r="Q30" s="29" t="s">
        <v>463</v>
      </c>
      <c r="R30" s="29" t="s">
        <v>42</v>
      </c>
      <c r="S30" s="33">
        <v>0</v>
      </c>
      <c r="T30" s="88" t="s">
        <v>26</v>
      </c>
      <c r="U30" s="73"/>
    </row>
    <row r="31" spans="1:21" ht="64.5" customHeight="1">
      <c r="A31" s="22">
        <v>184</v>
      </c>
      <c r="B31" s="33" t="s">
        <v>48</v>
      </c>
      <c r="C31" s="22">
        <v>2219</v>
      </c>
      <c r="D31" s="34">
        <v>45756</v>
      </c>
      <c r="E31" s="24">
        <v>8052353</v>
      </c>
      <c r="F31" s="25">
        <v>480000000</v>
      </c>
      <c r="G31" s="22" t="s">
        <v>24</v>
      </c>
      <c r="H31" s="26">
        <v>56115000</v>
      </c>
      <c r="I31" s="35">
        <v>0</v>
      </c>
      <c r="J31" s="35">
        <v>0</v>
      </c>
      <c r="K31" s="35">
        <v>56115000</v>
      </c>
      <c r="L31" s="28">
        <v>53774000</v>
      </c>
      <c r="M31" s="28">
        <v>0</v>
      </c>
      <c r="N31" s="28">
        <v>53774000</v>
      </c>
      <c r="O31" s="28">
        <v>2341000.0000000009</v>
      </c>
      <c r="P31" s="30" t="s">
        <v>25</v>
      </c>
      <c r="Q31" s="29" t="s">
        <v>463</v>
      </c>
      <c r="R31" s="29" t="s">
        <v>42</v>
      </c>
      <c r="S31" s="33">
        <v>0</v>
      </c>
      <c r="T31" s="88" t="s">
        <v>26</v>
      </c>
      <c r="U31" s="73"/>
    </row>
    <row r="32" spans="1:21" ht="64.5" customHeight="1">
      <c r="A32" s="22">
        <v>191</v>
      </c>
      <c r="B32" s="33" t="s">
        <v>49</v>
      </c>
      <c r="C32" s="22">
        <v>2219</v>
      </c>
      <c r="D32" s="34">
        <v>45756</v>
      </c>
      <c r="E32" s="24">
        <v>8056435</v>
      </c>
      <c r="F32" s="25">
        <v>5000000000</v>
      </c>
      <c r="G32" s="22" t="s">
        <v>24</v>
      </c>
      <c r="H32" s="26">
        <v>332730000</v>
      </c>
      <c r="I32" s="35">
        <v>0</v>
      </c>
      <c r="J32" s="35">
        <v>0</v>
      </c>
      <c r="K32" s="35">
        <v>332730000</v>
      </c>
      <c r="L32" s="28">
        <v>332730000</v>
      </c>
      <c r="M32" s="28">
        <v>0</v>
      </c>
      <c r="N32" s="28">
        <v>332730000</v>
      </c>
      <c r="O32" s="28">
        <v>0</v>
      </c>
      <c r="P32" s="30" t="s">
        <v>25</v>
      </c>
      <c r="Q32" s="29" t="s">
        <v>463</v>
      </c>
      <c r="R32" s="29"/>
      <c r="S32" s="33">
        <v>0</v>
      </c>
      <c r="T32" s="88" t="s">
        <v>26</v>
      </c>
      <c r="U32" s="73"/>
    </row>
    <row r="33" spans="1:21" ht="95.25" customHeight="1">
      <c r="A33" s="22">
        <v>263</v>
      </c>
      <c r="B33" s="33" t="s">
        <v>50</v>
      </c>
      <c r="C33" s="22">
        <v>2219</v>
      </c>
      <c r="D33" s="34">
        <v>45756</v>
      </c>
      <c r="E33" s="24">
        <v>8090434</v>
      </c>
      <c r="F33" s="25">
        <v>10000000000</v>
      </c>
      <c r="G33" s="22" t="s">
        <v>24</v>
      </c>
      <c r="H33" s="26">
        <v>3354017000</v>
      </c>
      <c r="I33" s="35">
        <v>0</v>
      </c>
      <c r="J33" s="35">
        <v>1629539999.9999998</v>
      </c>
      <c r="K33" s="35">
        <v>1724477000</v>
      </c>
      <c r="L33" s="28">
        <v>3005010000</v>
      </c>
      <c r="M33" s="28">
        <v>1629540000</v>
      </c>
      <c r="N33" s="28">
        <v>1375470000</v>
      </c>
      <c r="O33" s="28">
        <v>349006999.99999958</v>
      </c>
      <c r="P33" s="30" t="s">
        <v>25</v>
      </c>
      <c r="Q33" s="29" t="s">
        <v>463</v>
      </c>
      <c r="R33" s="29" t="s">
        <v>51</v>
      </c>
      <c r="S33" s="73">
        <v>133000000</v>
      </c>
      <c r="T33" s="88" t="s">
        <v>26</v>
      </c>
      <c r="U33" s="33"/>
    </row>
    <row r="34" spans="1:21" ht="64.5" customHeight="1">
      <c r="A34" s="22">
        <v>284</v>
      </c>
      <c r="B34" s="33" t="s">
        <v>52</v>
      </c>
      <c r="C34" s="22">
        <v>2219</v>
      </c>
      <c r="D34" s="34">
        <v>45756</v>
      </c>
      <c r="E34" s="24">
        <v>8098420</v>
      </c>
      <c r="F34" s="25">
        <v>35500000000</v>
      </c>
      <c r="G34" s="22" t="s">
        <v>24</v>
      </c>
      <c r="H34" s="26">
        <v>926000000</v>
      </c>
      <c r="I34" s="35">
        <v>0</v>
      </c>
      <c r="J34" s="35">
        <v>0</v>
      </c>
      <c r="K34" s="35">
        <v>926000000</v>
      </c>
      <c r="L34" s="28">
        <v>926000000</v>
      </c>
      <c r="M34" s="28">
        <v>0</v>
      </c>
      <c r="N34" s="28">
        <v>926000000</v>
      </c>
      <c r="O34" s="28">
        <v>0</v>
      </c>
      <c r="P34" s="30" t="s">
        <v>25</v>
      </c>
      <c r="Q34" s="29" t="s">
        <v>463</v>
      </c>
      <c r="R34" s="29"/>
      <c r="S34" s="33">
        <v>0</v>
      </c>
      <c r="T34" s="88" t="s">
        <v>26</v>
      </c>
      <c r="U34" s="73"/>
    </row>
    <row r="35" spans="1:21" ht="64.5" customHeight="1">
      <c r="A35" s="22">
        <v>285</v>
      </c>
      <c r="B35" s="33" t="s">
        <v>53</v>
      </c>
      <c r="C35" s="22">
        <v>2219</v>
      </c>
      <c r="D35" s="34">
        <v>45756</v>
      </c>
      <c r="E35" s="24">
        <v>8098686</v>
      </c>
      <c r="F35" s="25">
        <v>50000000000</v>
      </c>
      <c r="G35" s="22" t="s">
        <v>24</v>
      </c>
      <c r="H35" s="26">
        <v>38259000000</v>
      </c>
      <c r="I35" s="35">
        <v>0</v>
      </c>
      <c r="J35" s="35">
        <v>13759000000</v>
      </c>
      <c r="K35" s="27">
        <v>24500000000</v>
      </c>
      <c r="L35" s="28">
        <v>38259000000</v>
      </c>
      <c r="M35" s="28">
        <v>13759000000</v>
      </c>
      <c r="N35" s="28">
        <v>24500000000</v>
      </c>
      <c r="O35" s="28">
        <v>0</v>
      </c>
      <c r="P35" s="30" t="s">
        <v>25</v>
      </c>
      <c r="Q35" s="29" t="s">
        <v>463</v>
      </c>
      <c r="R35" s="29"/>
      <c r="S35" s="33">
        <v>0</v>
      </c>
      <c r="T35" s="88" t="s">
        <v>26</v>
      </c>
      <c r="U35" s="73"/>
    </row>
    <row r="36" spans="1:21" ht="64.5" customHeight="1">
      <c r="A36" s="22">
        <v>300</v>
      </c>
      <c r="B36" s="33" t="s">
        <v>54</v>
      </c>
      <c r="C36" s="22">
        <v>2219</v>
      </c>
      <c r="D36" s="34">
        <v>45756</v>
      </c>
      <c r="E36" s="24">
        <v>8105341</v>
      </c>
      <c r="F36" s="25">
        <v>3353056000</v>
      </c>
      <c r="G36" s="22" t="s">
        <v>24</v>
      </c>
      <c r="H36" s="26">
        <v>575340999.99999988</v>
      </c>
      <c r="I36" s="35">
        <v>0</v>
      </c>
      <c r="J36" s="35">
        <v>125340999.9999999</v>
      </c>
      <c r="K36" s="35">
        <v>450000000</v>
      </c>
      <c r="L36" s="28">
        <v>575341000</v>
      </c>
      <c r="M36" s="28">
        <v>125341000</v>
      </c>
      <c r="N36" s="28">
        <v>450000000</v>
      </c>
      <c r="O36" s="28">
        <v>0</v>
      </c>
      <c r="P36" s="30" t="s">
        <v>25</v>
      </c>
      <c r="Q36" s="29" t="s">
        <v>463</v>
      </c>
      <c r="R36" s="29"/>
      <c r="S36" s="33">
        <v>0</v>
      </c>
      <c r="T36" s="88" t="s">
        <v>26</v>
      </c>
      <c r="U36" s="73"/>
    </row>
    <row r="37" spans="1:21" ht="64.5" customHeight="1">
      <c r="A37" s="22">
        <v>307</v>
      </c>
      <c r="B37" s="33" t="s">
        <v>55</v>
      </c>
      <c r="C37" s="22">
        <v>2219</v>
      </c>
      <c r="D37" s="34">
        <v>45756</v>
      </c>
      <c r="E37" s="24">
        <v>8106820</v>
      </c>
      <c r="F37" s="25">
        <v>9000000000</v>
      </c>
      <c r="G37" s="22" t="s">
        <v>24</v>
      </c>
      <c r="H37" s="26">
        <v>5700002000</v>
      </c>
      <c r="I37" s="35">
        <v>0</v>
      </c>
      <c r="J37" s="35">
        <v>184371999.99999985</v>
      </c>
      <c r="K37" s="35">
        <v>5515630000</v>
      </c>
      <c r="L37" s="28">
        <v>5700000000</v>
      </c>
      <c r="M37" s="28">
        <v>184000000</v>
      </c>
      <c r="N37" s="28">
        <v>5516000000</v>
      </c>
      <c r="O37" s="28">
        <v>2000.0000004074536</v>
      </c>
      <c r="P37" s="30" t="s">
        <v>25</v>
      </c>
      <c r="Q37" s="29" t="s">
        <v>463</v>
      </c>
      <c r="R37" s="29"/>
      <c r="S37" s="73">
        <v>0</v>
      </c>
      <c r="T37" s="88" t="s">
        <v>26</v>
      </c>
      <c r="U37" s="73"/>
    </row>
    <row r="38" spans="1:21" ht="64.5" customHeight="1">
      <c r="A38" s="22">
        <v>315</v>
      </c>
      <c r="B38" s="33" t="s">
        <v>56</v>
      </c>
      <c r="C38" s="22">
        <v>2219</v>
      </c>
      <c r="D38" s="34">
        <v>45756</v>
      </c>
      <c r="E38" s="24">
        <v>8109225</v>
      </c>
      <c r="F38" s="25">
        <v>9659000000</v>
      </c>
      <c r="G38" s="22" t="s">
        <v>24</v>
      </c>
      <c r="H38" s="26">
        <v>3311714189.9999995</v>
      </c>
      <c r="I38" s="35">
        <v>0</v>
      </c>
      <c r="J38" s="35">
        <v>1311714190</v>
      </c>
      <c r="K38" s="35">
        <v>2000000000</v>
      </c>
      <c r="L38" s="28">
        <v>3311697422.9999995</v>
      </c>
      <c r="M38" s="28">
        <v>1311714000</v>
      </c>
      <c r="N38" s="28">
        <v>1999983423</v>
      </c>
      <c r="O38" s="28">
        <v>16767.000000072585</v>
      </c>
      <c r="P38" s="30" t="s">
        <v>25</v>
      </c>
      <c r="Q38" s="29" t="s">
        <v>463</v>
      </c>
      <c r="R38" s="29" t="s">
        <v>57</v>
      </c>
      <c r="S38" s="73">
        <f>+O38</f>
        <v>16767.000000072585</v>
      </c>
      <c r="T38" s="88" t="s">
        <v>26</v>
      </c>
      <c r="U38" s="73">
        <v>190</v>
      </c>
    </row>
    <row r="39" spans="1:21" ht="64.5" customHeight="1">
      <c r="A39" s="22">
        <v>318</v>
      </c>
      <c r="B39" s="33" t="s">
        <v>58</v>
      </c>
      <c r="C39" s="22">
        <v>2219</v>
      </c>
      <c r="D39" s="34">
        <v>45756</v>
      </c>
      <c r="E39" s="24">
        <v>8109228</v>
      </c>
      <c r="F39" s="25">
        <v>9500000000</v>
      </c>
      <c r="G39" s="22" t="s">
        <v>24</v>
      </c>
      <c r="H39" s="26">
        <v>4541000000</v>
      </c>
      <c r="I39" s="35">
        <v>0</v>
      </c>
      <c r="J39" s="35">
        <v>41000000</v>
      </c>
      <c r="K39" s="35">
        <v>4500000000</v>
      </c>
      <c r="L39" s="28">
        <v>4541000000</v>
      </c>
      <c r="M39" s="28">
        <v>41000000</v>
      </c>
      <c r="N39" s="28">
        <v>4500000000</v>
      </c>
      <c r="O39" s="28">
        <v>0</v>
      </c>
      <c r="P39" s="30" t="s">
        <v>25</v>
      </c>
      <c r="Q39" s="29" t="s">
        <v>463</v>
      </c>
      <c r="R39" s="29"/>
      <c r="S39" s="33">
        <v>0</v>
      </c>
      <c r="T39" s="88" t="s">
        <v>26</v>
      </c>
      <c r="U39" s="73"/>
    </row>
    <row r="40" spans="1:21" ht="87" customHeight="1">
      <c r="A40" s="22">
        <v>373</v>
      </c>
      <c r="B40" s="33" t="s">
        <v>59</v>
      </c>
      <c r="C40" s="22">
        <v>2219</v>
      </c>
      <c r="D40" s="34">
        <v>45756</v>
      </c>
      <c r="E40" s="24">
        <v>8157679</v>
      </c>
      <c r="F40" s="37">
        <v>900000000</v>
      </c>
      <c r="G40" s="22" t="s">
        <v>24</v>
      </c>
      <c r="H40" s="26">
        <v>800000000</v>
      </c>
      <c r="I40" s="35">
        <v>0</v>
      </c>
      <c r="J40" s="35">
        <v>0</v>
      </c>
      <c r="K40" s="35">
        <v>800000000</v>
      </c>
      <c r="L40" s="28">
        <v>759000000</v>
      </c>
      <c r="M40" s="28">
        <v>0</v>
      </c>
      <c r="N40" s="28">
        <v>759000000</v>
      </c>
      <c r="O40" s="28">
        <v>41000000</v>
      </c>
      <c r="P40" s="30" t="s">
        <v>25</v>
      </c>
      <c r="Q40" s="29" t="s">
        <v>463</v>
      </c>
      <c r="R40" s="29" t="s">
        <v>60</v>
      </c>
      <c r="S40" s="73">
        <v>13000000</v>
      </c>
      <c r="T40" s="88" t="s">
        <v>26</v>
      </c>
      <c r="U40" s="73"/>
    </row>
    <row r="41" spans="1:21" ht="64.5" customHeight="1">
      <c r="A41" s="22">
        <v>391</v>
      </c>
      <c r="B41" s="33" t="s">
        <v>61</v>
      </c>
      <c r="C41" s="22">
        <v>2219</v>
      </c>
      <c r="D41" s="34">
        <v>45756</v>
      </c>
      <c r="E41" s="36">
        <v>8161112</v>
      </c>
      <c r="F41" s="25">
        <v>25900000000</v>
      </c>
      <c r="G41" s="22" t="s">
        <v>24</v>
      </c>
      <c r="H41" s="26">
        <v>2000000000</v>
      </c>
      <c r="I41" s="35">
        <v>0</v>
      </c>
      <c r="J41" s="35">
        <v>0</v>
      </c>
      <c r="K41" s="35">
        <v>2000000000</v>
      </c>
      <c r="L41" s="28">
        <v>2000000000</v>
      </c>
      <c r="M41" s="28">
        <v>0</v>
      </c>
      <c r="N41" s="28">
        <v>2000000000</v>
      </c>
      <c r="O41" s="28">
        <v>0</v>
      </c>
      <c r="P41" s="30" t="s">
        <v>25</v>
      </c>
      <c r="Q41" s="29" t="s">
        <v>463</v>
      </c>
      <c r="R41" s="29"/>
      <c r="S41" s="33">
        <v>0</v>
      </c>
      <c r="T41" s="88" t="s">
        <v>26</v>
      </c>
      <c r="U41" s="73"/>
    </row>
    <row r="42" spans="1:21" ht="64.5" customHeight="1">
      <c r="A42" s="22">
        <v>392</v>
      </c>
      <c r="B42" s="33" t="s">
        <v>62</v>
      </c>
      <c r="C42" s="22">
        <v>2219</v>
      </c>
      <c r="D42" s="34">
        <v>45756</v>
      </c>
      <c r="E42" s="36">
        <v>8161113</v>
      </c>
      <c r="F42" s="25">
        <v>12600000000</v>
      </c>
      <c r="G42" s="22" t="s">
        <v>24</v>
      </c>
      <c r="H42" s="26">
        <v>1000000000</v>
      </c>
      <c r="I42" s="35">
        <v>0</v>
      </c>
      <c r="J42" s="35">
        <v>0</v>
      </c>
      <c r="K42" s="35">
        <v>1000000000</v>
      </c>
      <c r="L42" s="28">
        <v>1000000000</v>
      </c>
      <c r="M42" s="28">
        <v>0</v>
      </c>
      <c r="N42" s="28">
        <v>1000000000</v>
      </c>
      <c r="O42" s="28">
        <v>0</v>
      </c>
      <c r="P42" s="30" t="s">
        <v>25</v>
      </c>
      <c r="Q42" s="29" t="s">
        <v>463</v>
      </c>
      <c r="R42" s="29"/>
      <c r="S42" s="33">
        <v>0</v>
      </c>
      <c r="T42" s="88" t="s">
        <v>26</v>
      </c>
      <c r="U42" s="33"/>
    </row>
    <row r="43" spans="1:21" s="106" customFormat="1" ht="64.5" customHeight="1">
      <c r="A43" s="92">
        <v>1</v>
      </c>
      <c r="B43" s="108" t="s">
        <v>63</v>
      </c>
      <c r="C43" s="109">
        <v>917</v>
      </c>
      <c r="D43" s="109"/>
      <c r="E43" s="101">
        <v>7446781</v>
      </c>
      <c r="F43" s="110">
        <v>0</v>
      </c>
      <c r="G43" s="109"/>
      <c r="H43" s="109">
        <v>5000000000</v>
      </c>
      <c r="I43" s="109">
        <v>0</v>
      </c>
      <c r="J43" s="109">
        <v>0</v>
      </c>
      <c r="K43" s="109">
        <v>5000000000</v>
      </c>
      <c r="L43" s="109">
        <v>5000000000</v>
      </c>
      <c r="M43" s="109">
        <v>0</v>
      </c>
      <c r="N43" s="109">
        <v>5000000000</v>
      </c>
      <c r="O43" s="100">
        <v>0</v>
      </c>
      <c r="P43" s="95" t="s">
        <v>25</v>
      </c>
      <c r="Q43" s="102" t="s">
        <v>461</v>
      </c>
      <c r="R43" s="102"/>
      <c r="S43" s="93">
        <v>0</v>
      </c>
      <c r="T43" s="104" t="s">
        <v>26</v>
      </c>
      <c r="U43" s="103"/>
    </row>
    <row r="44" spans="1:21" ht="64.5" customHeight="1">
      <c r="A44" s="22">
        <v>5</v>
      </c>
      <c r="B44" s="33" t="s">
        <v>64</v>
      </c>
      <c r="C44" s="22">
        <v>2219</v>
      </c>
      <c r="D44" s="34">
        <v>45756</v>
      </c>
      <c r="E44" s="24">
        <v>7137650</v>
      </c>
      <c r="F44" s="25">
        <v>129300000000</v>
      </c>
      <c r="G44" s="22" t="s">
        <v>24</v>
      </c>
      <c r="H44" s="26">
        <v>2424000000</v>
      </c>
      <c r="I44" s="35">
        <v>0</v>
      </c>
      <c r="J44" s="35">
        <v>2424000000</v>
      </c>
      <c r="K44" s="35">
        <v>0</v>
      </c>
      <c r="L44" s="28">
        <v>1570496076</v>
      </c>
      <c r="M44" s="28">
        <v>1570496076</v>
      </c>
      <c r="N44" s="28">
        <v>0</v>
      </c>
      <c r="O44" s="28">
        <v>853503924.00000012</v>
      </c>
      <c r="P44" s="30" t="s">
        <v>25</v>
      </c>
      <c r="Q44" s="29" t="s">
        <v>461</v>
      </c>
      <c r="R44" s="29" t="s">
        <v>65</v>
      </c>
      <c r="S44" s="73">
        <v>0</v>
      </c>
      <c r="T44" s="88" t="s">
        <v>26</v>
      </c>
      <c r="U44" s="73"/>
    </row>
    <row r="45" spans="1:21" ht="64.5" customHeight="1">
      <c r="A45" s="22">
        <v>10</v>
      </c>
      <c r="B45" s="33" t="s">
        <v>66</v>
      </c>
      <c r="C45" s="22">
        <v>2219</v>
      </c>
      <c r="D45" s="34">
        <v>45756</v>
      </c>
      <c r="E45" s="24">
        <v>7522852</v>
      </c>
      <c r="F45" s="25">
        <v>76000000000</v>
      </c>
      <c r="G45" s="22" t="s">
        <v>24</v>
      </c>
      <c r="H45" s="26">
        <v>1625605000</v>
      </c>
      <c r="I45" s="35">
        <v>0</v>
      </c>
      <c r="J45" s="35">
        <v>1625605000</v>
      </c>
      <c r="K45" s="35">
        <v>0</v>
      </c>
      <c r="L45" s="28">
        <v>1625605000</v>
      </c>
      <c r="M45" s="28">
        <v>1625605000</v>
      </c>
      <c r="N45" s="28">
        <v>0</v>
      </c>
      <c r="O45" s="28">
        <v>0</v>
      </c>
      <c r="P45" s="30" t="s">
        <v>25</v>
      </c>
      <c r="Q45" s="29" t="s">
        <v>461</v>
      </c>
      <c r="R45" s="29"/>
      <c r="S45" s="33">
        <v>0</v>
      </c>
      <c r="T45" s="88" t="s">
        <v>26</v>
      </c>
      <c r="U45" s="73"/>
    </row>
    <row r="46" spans="1:21" ht="64.5" customHeight="1">
      <c r="A46" s="22">
        <v>12</v>
      </c>
      <c r="B46" s="33" t="s">
        <v>67</v>
      </c>
      <c r="C46" s="22">
        <v>2219</v>
      </c>
      <c r="D46" s="34">
        <v>45756</v>
      </c>
      <c r="E46" s="24">
        <v>7595717</v>
      </c>
      <c r="F46" s="25">
        <v>80000000000</v>
      </c>
      <c r="G46" s="22" t="s">
        <v>24</v>
      </c>
      <c r="H46" s="26">
        <v>8600183169.9999981</v>
      </c>
      <c r="I46" s="35">
        <v>0</v>
      </c>
      <c r="J46" s="35">
        <v>5600183169.9999981</v>
      </c>
      <c r="K46" s="35">
        <v>3000000000</v>
      </c>
      <c r="L46" s="28">
        <v>8600000000</v>
      </c>
      <c r="M46" s="28">
        <v>5600000000</v>
      </c>
      <c r="N46" s="28">
        <v>3000000000</v>
      </c>
      <c r="O46" s="28">
        <v>183169.99999842665</v>
      </c>
      <c r="P46" s="30" t="s">
        <v>25</v>
      </c>
      <c r="Q46" s="29" t="s">
        <v>461</v>
      </c>
      <c r="R46" s="29"/>
      <c r="S46" s="73">
        <v>0</v>
      </c>
      <c r="T46" s="88" t="s">
        <v>26</v>
      </c>
      <c r="U46" s="73"/>
    </row>
    <row r="47" spans="1:21" ht="64.5" customHeight="1">
      <c r="A47" s="22">
        <v>15</v>
      </c>
      <c r="B47" s="33" t="s">
        <v>68</v>
      </c>
      <c r="C47" s="22">
        <v>2219</v>
      </c>
      <c r="D47" s="34">
        <v>45756</v>
      </c>
      <c r="E47" s="24">
        <v>7633563</v>
      </c>
      <c r="F47" s="37">
        <v>67170000000</v>
      </c>
      <c r="G47" s="22" t="s">
        <v>24</v>
      </c>
      <c r="H47" s="26">
        <v>500000000</v>
      </c>
      <c r="I47" s="35">
        <v>0</v>
      </c>
      <c r="J47" s="35">
        <v>0</v>
      </c>
      <c r="K47" s="35">
        <v>500000000</v>
      </c>
      <c r="L47" s="28">
        <v>500000000</v>
      </c>
      <c r="M47" s="28">
        <v>0</v>
      </c>
      <c r="N47" s="28">
        <v>500000000</v>
      </c>
      <c r="O47" s="28">
        <v>0</v>
      </c>
      <c r="P47" s="30" t="s">
        <v>25</v>
      </c>
      <c r="Q47" s="29" t="s">
        <v>461</v>
      </c>
      <c r="R47" s="29"/>
      <c r="S47" s="33">
        <v>0</v>
      </c>
      <c r="T47" s="88" t="s">
        <v>26</v>
      </c>
      <c r="U47" s="73"/>
    </row>
    <row r="48" spans="1:21" ht="64.5" customHeight="1">
      <c r="A48" s="22">
        <v>22</v>
      </c>
      <c r="B48" s="33" t="s">
        <v>69</v>
      </c>
      <c r="C48" s="22">
        <v>2219</v>
      </c>
      <c r="D48" s="34">
        <v>45756</v>
      </c>
      <c r="E48" s="24">
        <v>7713247</v>
      </c>
      <c r="F48" s="25">
        <v>44138000000</v>
      </c>
      <c r="G48" s="22" t="s">
        <v>24</v>
      </c>
      <c r="H48" s="26">
        <v>1254516000</v>
      </c>
      <c r="I48" s="35">
        <v>0</v>
      </c>
      <c r="J48" s="35">
        <v>0</v>
      </c>
      <c r="K48" s="35">
        <v>1254516000</v>
      </c>
      <c r="L48" s="28">
        <v>1248294000</v>
      </c>
      <c r="M48" s="28">
        <v>0</v>
      </c>
      <c r="N48" s="28">
        <v>1248294000</v>
      </c>
      <c r="O48" s="28">
        <v>6221999.9999999804</v>
      </c>
      <c r="P48" s="30" t="s">
        <v>25</v>
      </c>
      <c r="Q48" s="29" t="s">
        <v>461</v>
      </c>
      <c r="R48" s="29" t="s">
        <v>65</v>
      </c>
      <c r="S48" s="73">
        <v>0</v>
      </c>
      <c r="T48" s="88" t="s">
        <v>26</v>
      </c>
      <c r="U48" s="73"/>
    </row>
    <row r="49" spans="1:21" ht="64.5" customHeight="1">
      <c r="A49" s="22">
        <v>26</v>
      </c>
      <c r="B49" s="33" t="s">
        <v>70</v>
      </c>
      <c r="C49" s="22">
        <v>2219</v>
      </c>
      <c r="D49" s="34">
        <v>45756</v>
      </c>
      <c r="E49" s="24">
        <v>7770135</v>
      </c>
      <c r="F49" s="25">
        <v>24968000000</v>
      </c>
      <c r="G49" s="22" t="s">
        <v>24</v>
      </c>
      <c r="H49" s="26">
        <v>705656000</v>
      </c>
      <c r="I49" s="35">
        <v>0</v>
      </c>
      <c r="J49" s="35">
        <v>0</v>
      </c>
      <c r="K49" s="35">
        <v>705656000</v>
      </c>
      <c r="L49" s="28">
        <v>705656000</v>
      </c>
      <c r="M49" s="28">
        <v>0</v>
      </c>
      <c r="N49" s="28">
        <v>705656000</v>
      </c>
      <c r="O49" s="28">
        <v>0</v>
      </c>
      <c r="P49" s="30" t="s">
        <v>25</v>
      </c>
      <c r="Q49" s="29" t="s">
        <v>461</v>
      </c>
      <c r="R49" s="29"/>
      <c r="S49" s="33">
        <v>0</v>
      </c>
      <c r="T49" s="88" t="s">
        <v>26</v>
      </c>
      <c r="U49" s="73"/>
    </row>
    <row r="50" spans="1:21" ht="64.5" customHeight="1">
      <c r="A50" s="22">
        <v>28</v>
      </c>
      <c r="B50" s="33" t="s">
        <v>71</v>
      </c>
      <c r="C50" s="22">
        <v>2219</v>
      </c>
      <c r="D50" s="34">
        <v>45756</v>
      </c>
      <c r="E50" s="24">
        <v>7787018</v>
      </c>
      <c r="F50" s="25">
        <v>41630000000</v>
      </c>
      <c r="G50" s="22" t="s">
        <v>24</v>
      </c>
      <c r="H50" s="26">
        <v>4023906000</v>
      </c>
      <c r="I50" s="35">
        <v>0</v>
      </c>
      <c r="J50" s="35">
        <v>2000000000</v>
      </c>
      <c r="K50" s="35">
        <v>2023906000</v>
      </c>
      <c r="L50" s="28">
        <v>4023906000</v>
      </c>
      <c r="M50" s="28">
        <v>2000000000</v>
      </c>
      <c r="N50" s="28">
        <v>2023906000</v>
      </c>
      <c r="O50" s="28">
        <v>0</v>
      </c>
      <c r="P50" s="30" t="s">
        <v>25</v>
      </c>
      <c r="Q50" s="29" t="s">
        <v>461</v>
      </c>
      <c r="R50" s="29"/>
      <c r="S50" s="33">
        <v>0</v>
      </c>
      <c r="T50" s="88" t="s">
        <v>26</v>
      </c>
      <c r="U50" s="73"/>
    </row>
    <row r="51" spans="1:21" ht="64.5" customHeight="1">
      <c r="A51" s="22">
        <v>32</v>
      </c>
      <c r="B51" s="33" t="s">
        <v>72</v>
      </c>
      <c r="C51" s="22">
        <v>2219</v>
      </c>
      <c r="D51" s="34">
        <v>45756</v>
      </c>
      <c r="E51" s="24">
        <v>7823091</v>
      </c>
      <c r="F51" s="25">
        <v>9994000000</v>
      </c>
      <c r="G51" s="22" t="s">
        <v>24</v>
      </c>
      <c r="H51" s="26">
        <v>162379000</v>
      </c>
      <c r="I51" s="35">
        <v>0</v>
      </c>
      <c r="J51" s="35">
        <v>100000000</v>
      </c>
      <c r="K51" s="35">
        <v>62379000</v>
      </c>
      <c r="L51" s="28">
        <v>161879000</v>
      </c>
      <c r="M51" s="28">
        <v>100000000</v>
      </c>
      <c r="N51" s="28">
        <v>61878999.999999993</v>
      </c>
      <c r="O51" s="28">
        <v>500000</v>
      </c>
      <c r="P51" s="30" t="s">
        <v>25</v>
      </c>
      <c r="Q51" s="29" t="s">
        <v>461</v>
      </c>
      <c r="R51" s="29" t="s">
        <v>65</v>
      </c>
      <c r="S51" s="73">
        <v>0</v>
      </c>
      <c r="T51" s="88" t="s">
        <v>26</v>
      </c>
      <c r="U51" s="33"/>
    </row>
    <row r="52" spans="1:21" ht="64.5" customHeight="1">
      <c r="A52" s="22">
        <v>36</v>
      </c>
      <c r="B52" s="33" t="s">
        <v>73</v>
      </c>
      <c r="C52" s="22">
        <v>2853</v>
      </c>
      <c r="D52" s="34" t="s">
        <v>74</v>
      </c>
      <c r="E52" s="24">
        <v>7860798</v>
      </c>
      <c r="F52" s="25">
        <v>43200000000</v>
      </c>
      <c r="G52" s="22" t="s">
        <v>24</v>
      </c>
      <c r="H52" s="26">
        <v>4160000000</v>
      </c>
      <c r="I52" s="35">
        <v>0</v>
      </c>
      <c r="J52" s="35">
        <v>0</v>
      </c>
      <c r="K52" s="27">
        <v>4160000000</v>
      </c>
      <c r="L52" s="28">
        <v>4157011000.0000005</v>
      </c>
      <c r="M52" s="28">
        <v>0</v>
      </c>
      <c r="N52" s="28">
        <v>4157011000.0000005</v>
      </c>
      <c r="O52" s="28">
        <v>2988999.9999995781</v>
      </c>
      <c r="P52" s="30" t="s">
        <v>25</v>
      </c>
      <c r="Q52" s="29" t="s">
        <v>461</v>
      </c>
      <c r="R52" s="29" t="s">
        <v>65</v>
      </c>
      <c r="S52" s="73">
        <v>0</v>
      </c>
      <c r="T52" s="88" t="s">
        <v>26</v>
      </c>
      <c r="U52" s="73"/>
    </row>
    <row r="53" spans="1:21" ht="64.5" customHeight="1">
      <c r="A53" s="22">
        <v>37</v>
      </c>
      <c r="B53" s="33" t="s">
        <v>75</v>
      </c>
      <c r="C53" s="22">
        <v>2219</v>
      </c>
      <c r="D53" s="34">
        <v>45756</v>
      </c>
      <c r="E53" s="24">
        <v>7861894</v>
      </c>
      <c r="F53" s="25">
        <v>143890000000</v>
      </c>
      <c r="G53" s="22" t="s">
        <v>24</v>
      </c>
      <c r="H53" s="26">
        <v>190376999.99999997</v>
      </c>
      <c r="I53" s="35">
        <v>0</v>
      </c>
      <c r="J53" s="35">
        <v>0</v>
      </c>
      <c r="K53" s="35">
        <v>190376999.99999997</v>
      </c>
      <c r="L53" s="28">
        <v>190000000</v>
      </c>
      <c r="M53" s="28">
        <v>0</v>
      </c>
      <c r="N53" s="28">
        <v>190000000</v>
      </c>
      <c r="O53" s="28">
        <v>376999.99999998114</v>
      </c>
      <c r="P53" s="30" t="s">
        <v>25</v>
      </c>
      <c r="Q53" s="29" t="s">
        <v>461</v>
      </c>
      <c r="R53" s="29" t="s">
        <v>65</v>
      </c>
      <c r="S53" s="73">
        <v>0</v>
      </c>
      <c r="T53" s="88" t="s">
        <v>26</v>
      </c>
      <c r="U53" s="73"/>
    </row>
    <row r="54" spans="1:21" ht="64.5" customHeight="1">
      <c r="A54" s="22">
        <v>38</v>
      </c>
      <c r="B54" s="33" t="s">
        <v>76</v>
      </c>
      <c r="C54" s="22">
        <v>2219</v>
      </c>
      <c r="D54" s="34">
        <v>45756</v>
      </c>
      <c r="E54" s="24">
        <v>7867673</v>
      </c>
      <c r="F54" s="25">
        <v>13898558000</v>
      </c>
      <c r="G54" s="22" t="s">
        <v>24</v>
      </c>
      <c r="H54" s="26">
        <v>616359000</v>
      </c>
      <c r="I54" s="35">
        <v>0</v>
      </c>
      <c r="J54" s="35">
        <v>530000000</v>
      </c>
      <c r="K54" s="35">
        <v>86359000.000000045</v>
      </c>
      <c r="L54" s="28">
        <v>616359000</v>
      </c>
      <c r="M54" s="28">
        <v>530000000</v>
      </c>
      <c r="N54" s="28">
        <v>86359000.000000045</v>
      </c>
      <c r="O54" s="28">
        <v>0</v>
      </c>
      <c r="P54" s="30" t="s">
        <v>25</v>
      </c>
      <c r="Q54" s="29" t="s">
        <v>461</v>
      </c>
      <c r="R54" s="29"/>
      <c r="S54" s="33">
        <v>0</v>
      </c>
      <c r="T54" s="88" t="s">
        <v>26</v>
      </c>
      <c r="U54" s="73"/>
    </row>
    <row r="55" spans="1:21" ht="64.5" customHeight="1">
      <c r="A55" s="22">
        <v>39</v>
      </c>
      <c r="B55" s="33" t="s">
        <v>77</v>
      </c>
      <c r="C55" s="22">
        <v>2219</v>
      </c>
      <c r="D55" s="34">
        <v>45756</v>
      </c>
      <c r="E55" s="24">
        <v>7867676</v>
      </c>
      <c r="F55" s="25">
        <v>4551000000</v>
      </c>
      <c r="G55" s="22" t="s">
        <v>24</v>
      </c>
      <c r="H55" s="26">
        <v>109524000</v>
      </c>
      <c r="I55" s="35">
        <v>0</v>
      </c>
      <c r="J55" s="35">
        <v>0</v>
      </c>
      <c r="K55" s="35">
        <v>109524000</v>
      </c>
      <c r="L55" s="28">
        <v>109524000</v>
      </c>
      <c r="M55" s="28">
        <v>0</v>
      </c>
      <c r="N55" s="28">
        <v>109524000</v>
      </c>
      <c r="O55" s="28">
        <v>0</v>
      </c>
      <c r="P55" s="30" t="s">
        <v>25</v>
      </c>
      <c r="Q55" s="29" t="s">
        <v>461</v>
      </c>
      <c r="R55" s="29"/>
      <c r="S55" s="33">
        <v>0</v>
      </c>
      <c r="T55" s="88" t="s">
        <v>26</v>
      </c>
      <c r="U55" s="73"/>
    </row>
    <row r="56" spans="1:21" ht="64.5" customHeight="1">
      <c r="A56" s="22">
        <v>47</v>
      </c>
      <c r="B56" s="33" t="s">
        <v>78</v>
      </c>
      <c r="C56" s="22">
        <v>2219</v>
      </c>
      <c r="D56" s="34">
        <v>45756</v>
      </c>
      <c r="E56" s="24">
        <v>7898566</v>
      </c>
      <c r="F56" s="25">
        <v>5500000000</v>
      </c>
      <c r="G56" s="22" t="s">
        <v>24</v>
      </c>
      <c r="H56" s="26">
        <v>1072305000.0000001</v>
      </c>
      <c r="I56" s="35">
        <v>0</v>
      </c>
      <c r="J56" s="35">
        <v>0</v>
      </c>
      <c r="K56" s="35">
        <v>1072305000.0000001</v>
      </c>
      <c r="L56" s="28">
        <v>1072305000.0000001</v>
      </c>
      <c r="M56" s="28">
        <v>0</v>
      </c>
      <c r="N56" s="28">
        <v>1072305000.0000001</v>
      </c>
      <c r="O56" s="28">
        <v>0</v>
      </c>
      <c r="P56" s="30" t="s">
        <v>25</v>
      </c>
      <c r="Q56" s="29" t="s">
        <v>461</v>
      </c>
      <c r="R56" s="29"/>
      <c r="S56" s="33">
        <v>0</v>
      </c>
      <c r="T56" s="88" t="s">
        <v>26</v>
      </c>
      <c r="U56" s="73"/>
    </row>
    <row r="57" spans="1:21" ht="64.5" customHeight="1">
      <c r="A57" s="22">
        <v>48</v>
      </c>
      <c r="B57" s="33" t="s">
        <v>79</v>
      </c>
      <c r="C57" s="22">
        <v>2219</v>
      </c>
      <c r="D57" s="34">
        <v>45756</v>
      </c>
      <c r="E57" s="24">
        <v>7904812</v>
      </c>
      <c r="F57" s="25">
        <v>6500000000</v>
      </c>
      <c r="G57" s="22" t="s">
        <v>24</v>
      </c>
      <c r="H57" s="26">
        <v>277173000</v>
      </c>
      <c r="I57" s="35">
        <v>0</v>
      </c>
      <c r="J57" s="35">
        <v>0</v>
      </c>
      <c r="K57" s="35">
        <v>277173000</v>
      </c>
      <c r="L57" s="28">
        <v>277173000</v>
      </c>
      <c r="M57" s="28">
        <v>0</v>
      </c>
      <c r="N57" s="28">
        <v>277173000</v>
      </c>
      <c r="O57" s="28">
        <v>0</v>
      </c>
      <c r="P57" s="30" t="s">
        <v>25</v>
      </c>
      <c r="Q57" s="29" t="s">
        <v>461</v>
      </c>
      <c r="R57" s="29"/>
      <c r="S57" s="33">
        <v>0</v>
      </c>
      <c r="T57" s="88" t="s">
        <v>26</v>
      </c>
      <c r="U57" s="73"/>
    </row>
    <row r="58" spans="1:21" ht="64.5" customHeight="1">
      <c r="A58" s="22">
        <v>49</v>
      </c>
      <c r="B58" s="33" t="s">
        <v>80</v>
      </c>
      <c r="C58" s="22">
        <v>2219</v>
      </c>
      <c r="D58" s="34">
        <v>45756</v>
      </c>
      <c r="E58" s="24">
        <v>7904813</v>
      </c>
      <c r="F58" s="25">
        <v>5000000000</v>
      </c>
      <c r="G58" s="22" t="s">
        <v>24</v>
      </c>
      <c r="H58" s="26">
        <v>300000000</v>
      </c>
      <c r="I58" s="35">
        <v>0</v>
      </c>
      <c r="J58" s="35">
        <v>300000000</v>
      </c>
      <c r="K58" s="35">
        <v>0</v>
      </c>
      <c r="L58" s="28">
        <v>275002000</v>
      </c>
      <c r="M58" s="28">
        <v>275002000</v>
      </c>
      <c r="N58" s="28">
        <v>0</v>
      </c>
      <c r="O58" s="28">
        <v>24997999.999999989</v>
      </c>
      <c r="P58" s="30" t="s">
        <v>25</v>
      </c>
      <c r="Q58" s="29" t="s">
        <v>461</v>
      </c>
      <c r="R58" s="29" t="s">
        <v>65</v>
      </c>
      <c r="S58" s="73">
        <v>0</v>
      </c>
      <c r="T58" s="88" t="s">
        <v>26</v>
      </c>
      <c r="U58" s="73"/>
    </row>
    <row r="59" spans="1:21" ht="64.5" customHeight="1">
      <c r="A59" s="22">
        <v>57</v>
      </c>
      <c r="B59" s="33" t="s">
        <v>81</v>
      </c>
      <c r="C59" s="22">
        <v>2219</v>
      </c>
      <c r="D59" s="34">
        <v>45756</v>
      </c>
      <c r="E59" s="24">
        <v>7928582</v>
      </c>
      <c r="F59" s="25">
        <v>987520000</v>
      </c>
      <c r="G59" s="22" t="s">
        <v>24</v>
      </c>
      <c r="H59" s="26">
        <v>89524000</v>
      </c>
      <c r="I59" s="35">
        <v>0</v>
      </c>
      <c r="J59" s="35">
        <v>0</v>
      </c>
      <c r="K59" s="35">
        <v>89524000</v>
      </c>
      <c r="L59" s="28">
        <v>83671000</v>
      </c>
      <c r="M59" s="28">
        <v>0</v>
      </c>
      <c r="N59" s="28">
        <v>83671000</v>
      </c>
      <c r="O59" s="28">
        <v>5852999.9999999944</v>
      </c>
      <c r="P59" s="30" t="s">
        <v>25</v>
      </c>
      <c r="Q59" s="29" t="s">
        <v>461</v>
      </c>
      <c r="R59" s="29" t="s">
        <v>65</v>
      </c>
      <c r="S59" s="73">
        <v>0</v>
      </c>
      <c r="T59" s="88" t="s">
        <v>26</v>
      </c>
      <c r="U59" s="73"/>
    </row>
    <row r="60" spans="1:21" ht="64.5" customHeight="1">
      <c r="A60" s="22">
        <v>62</v>
      </c>
      <c r="B60" s="33" t="s">
        <v>82</v>
      </c>
      <c r="C60" s="22">
        <v>2219</v>
      </c>
      <c r="D60" s="34">
        <v>45756</v>
      </c>
      <c r="E60" s="24">
        <v>7942232</v>
      </c>
      <c r="F60" s="25">
        <v>1183427000</v>
      </c>
      <c r="G60" s="22" t="s">
        <v>24</v>
      </c>
      <c r="H60" s="26">
        <v>183000000</v>
      </c>
      <c r="I60" s="35">
        <v>0</v>
      </c>
      <c r="J60" s="35">
        <v>0</v>
      </c>
      <c r="K60" s="35">
        <v>183000000</v>
      </c>
      <c r="L60" s="28">
        <v>183000000</v>
      </c>
      <c r="M60" s="28">
        <v>0</v>
      </c>
      <c r="N60" s="28">
        <v>183000000</v>
      </c>
      <c r="O60" s="28">
        <v>0</v>
      </c>
      <c r="P60" s="30" t="s">
        <v>25</v>
      </c>
      <c r="Q60" s="29" t="s">
        <v>461</v>
      </c>
      <c r="R60" s="29"/>
      <c r="S60" s="33">
        <v>0</v>
      </c>
      <c r="T60" s="88" t="s">
        <v>26</v>
      </c>
      <c r="U60" s="33"/>
    </row>
    <row r="61" spans="1:21" ht="64.5" customHeight="1">
      <c r="A61" s="22">
        <v>63</v>
      </c>
      <c r="B61" s="33" t="s">
        <v>83</v>
      </c>
      <c r="C61" s="22" t="s">
        <v>84</v>
      </c>
      <c r="D61" s="34">
        <v>45756</v>
      </c>
      <c r="E61" s="24">
        <v>7944890</v>
      </c>
      <c r="F61" s="25">
        <v>8800000000</v>
      </c>
      <c r="G61" s="22" t="s">
        <v>24</v>
      </c>
      <c r="H61" s="38">
        <v>545342000</v>
      </c>
      <c r="I61" s="35">
        <v>0</v>
      </c>
      <c r="J61" s="39">
        <v>545342000</v>
      </c>
      <c r="K61" s="35">
        <v>0</v>
      </c>
      <c r="L61" s="28">
        <v>545342000</v>
      </c>
      <c r="M61" s="28">
        <v>545342000</v>
      </c>
      <c r="N61" s="28">
        <v>0</v>
      </c>
      <c r="O61" s="28">
        <v>0</v>
      </c>
      <c r="P61" s="30" t="s">
        <v>25</v>
      </c>
      <c r="Q61" s="29" t="s">
        <v>461</v>
      </c>
      <c r="R61" s="29"/>
      <c r="S61" s="33">
        <v>0</v>
      </c>
      <c r="T61" s="88" t="s">
        <v>26</v>
      </c>
      <c r="U61" s="73"/>
    </row>
    <row r="62" spans="1:21" ht="64.5" customHeight="1">
      <c r="A62" s="22">
        <v>65</v>
      </c>
      <c r="B62" s="33" t="s">
        <v>85</v>
      </c>
      <c r="C62" s="22">
        <v>2219</v>
      </c>
      <c r="D62" s="34">
        <v>45756</v>
      </c>
      <c r="E62" s="24">
        <v>7946071</v>
      </c>
      <c r="F62" s="25">
        <v>1214237000</v>
      </c>
      <c r="G62" s="22" t="s">
        <v>24</v>
      </c>
      <c r="H62" s="26">
        <v>103686000</v>
      </c>
      <c r="I62" s="35">
        <v>0</v>
      </c>
      <c r="J62" s="35">
        <v>0</v>
      </c>
      <c r="K62" s="35">
        <v>103686000</v>
      </c>
      <c r="L62" s="28">
        <v>103686000</v>
      </c>
      <c r="M62" s="28">
        <v>0</v>
      </c>
      <c r="N62" s="28">
        <v>103686000</v>
      </c>
      <c r="O62" s="28">
        <v>0</v>
      </c>
      <c r="P62" s="30" t="s">
        <v>25</v>
      </c>
      <c r="Q62" s="29" t="s">
        <v>461</v>
      </c>
      <c r="R62" s="29"/>
      <c r="S62" s="33">
        <v>0</v>
      </c>
      <c r="T62" s="88" t="s">
        <v>26</v>
      </c>
      <c r="U62" s="73"/>
    </row>
    <row r="63" spans="1:21" ht="64.5" customHeight="1">
      <c r="A63" s="22">
        <v>66</v>
      </c>
      <c r="B63" s="33" t="s">
        <v>86</v>
      </c>
      <c r="C63" s="22">
        <v>2219</v>
      </c>
      <c r="D63" s="34">
        <v>45756</v>
      </c>
      <c r="E63" s="24">
        <v>7946073</v>
      </c>
      <c r="F63" s="25">
        <v>28000000000</v>
      </c>
      <c r="G63" s="22" t="s">
        <v>24</v>
      </c>
      <c r="H63" s="26">
        <v>1328307000</v>
      </c>
      <c r="I63" s="35">
        <v>0</v>
      </c>
      <c r="J63" s="35">
        <v>0</v>
      </c>
      <c r="K63" s="35">
        <v>1328307000</v>
      </c>
      <c r="L63" s="28">
        <v>1328000000</v>
      </c>
      <c r="M63" s="28">
        <v>0</v>
      </c>
      <c r="N63" s="28">
        <v>1328000000</v>
      </c>
      <c r="O63" s="28">
        <v>307000.00000001636</v>
      </c>
      <c r="P63" s="30" t="s">
        <v>25</v>
      </c>
      <c r="Q63" s="29" t="s">
        <v>461</v>
      </c>
      <c r="R63" s="29" t="s">
        <v>65</v>
      </c>
      <c r="S63" s="73">
        <v>0</v>
      </c>
      <c r="T63" s="88" t="s">
        <v>26</v>
      </c>
      <c r="U63" s="73"/>
    </row>
    <row r="64" spans="1:21" ht="64.5" customHeight="1">
      <c r="A64" s="22">
        <v>67</v>
      </c>
      <c r="B64" s="33" t="s">
        <v>87</v>
      </c>
      <c r="C64" s="22">
        <v>2219</v>
      </c>
      <c r="D64" s="34">
        <v>45756</v>
      </c>
      <c r="E64" s="24">
        <v>7946074</v>
      </c>
      <c r="F64" s="25">
        <v>9724000000</v>
      </c>
      <c r="G64" s="22" t="s">
        <v>24</v>
      </c>
      <c r="H64" s="26">
        <v>429874000</v>
      </c>
      <c r="I64" s="35">
        <v>0</v>
      </c>
      <c r="J64" s="35">
        <v>0</v>
      </c>
      <c r="K64" s="35">
        <v>429874000</v>
      </c>
      <c r="L64" s="28">
        <v>427543000</v>
      </c>
      <c r="M64" s="28">
        <v>0</v>
      </c>
      <c r="N64" s="28">
        <v>427543000</v>
      </c>
      <c r="O64" s="28">
        <v>2331000.0000000172</v>
      </c>
      <c r="P64" s="30" t="s">
        <v>25</v>
      </c>
      <c r="Q64" s="29" t="s">
        <v>461</v>
      </c>
      <c r="R64" s="29" t="s">
        <v>65</v>
      </c>
      <c r="S64" s="73">
        <v>0</v>
      </c>
      <c r="T64" s="88" t="s">
        <v>26</v>
      </c>
      <c r="U64" s="73"/>
    </row>
    <row r="65" spans="1:21" ht="64.5" customHeight="1">
      <c r="A65" s="22">
        <v>68</v>
      </c>
      <c r="B65" s="40" t="s">
        <v>88</v>
      </c>
      <c r="C65" s="22">
        <v>2219</v>
      </c>
      <c r="D65" s="34">
        <v>45756</v>
      </c>
      <c r="E65" s="24">
        <v>7946076</v>
      </c>
      <c r="F65" s="25">
        <v>6000000000</v>
      </c>
      <c r="G65" s="22" t="s">
        <v>24</v>
      </c>
      <c r="H65" s="26">
        <v>361676000</v>
      </c>
      <c r="I65" s="35">
        <v>0</v>
      </c>
      <c r="J65" s="35">
        <v>300000000</v>
      </c>
      <c r="K65" s="35">
        <v>61676000</v>
      </c>
      <c r="L65" s="28">
        <v>361676000</v>
      </c>
      <c r="M65" s="28">
        <v>300000000</v>
      </c>
      <c r="N65" s="28">
        <v>61675999.999999985</v>
      </c>
      <c r="O65" s="28">
        <v>0</v>
      </c>
      <c r="P65" s="30" t="s">
        <v>25</v>
      </c>
      <c r="Q65" s="29" t="s">
        <v>461</v>
      </c>
      <c r="R65" s="29"/>
      <c r="S65" s="33">
        <v>0</v>
      </c>
      <c r="T65" s="88" t="s">
        <v>26</v>
      </c>
      <c r="U65" s="73"/>
    </row>
    <row r="66" spans="1:21" ht="64.5" customHeight="1">
      <c r="A66" s="22">
        <v>83</v>
      </c>
      <c r="B66" s="33" t="s">
        <v>89</v>
      </c>
      <c r="C66" s="22">
        <v>2219</v>
      </c>
      <c r="D66" s="34">
        <v>45756</v>
      </c>
      <c r="E66" s="24">
        <v>7963129</v>
      </c>
      <c r="F66" s="25">
        <v>11553142000</v>
      </c>
      <c r="G66" s="22" t="s">
        <v>24</v>
      </c>
      <c r="H66" s="26">
        <v>1066521000</v>
      </c>
      <c r="I66" s="35">
        <v>0</v>
      </c>
      <c r="J66" s="35">
        <v>0</v>
      </c>
      <c r="K66" s="35">
        <v>1066521000</v>
      </c>
      <c r="L66" s="28">
        <v>1066521000</v>
      </c>
      <c r="M66" s="28">
        <v>0</v>
      </c>
      <c r="N66" s="28">
        <v>1066521000</v>
      </c>
      <c r="O66" s="28">
        <v>0</v>
      </c>
      <c r="P66" s="30" t="s">
        <v>25</v>
      </c>
      <c r="Q66" s="29" t="s">
        <v>461</v>
      </c>
      <c r="R66" s="29"/>
      <c r="S66" s="33">
        <v>0</v>
      </c>
      <c r="T66" s="88" t="s">
        <v>26</v>
      </c>
      <c r="U66" s="73"/>
    </row>
    <row r="67" spans="1:21" ht="64.5" customHeight="1">
      <c r="A67" s="22">
        <v>84</v>
      </c>
      <c r="B67" s="33" t="s">
        <v>90</v>
      </c>
      <c r="C67" s="22">
        <v>2219</v>
      </c>
      <c r="D67" s="34">
        <v>45756</v>
      </c>
      <c r="E67" s="24">
        <v>7963136</v>
      </c>
      <c r="F67" s="25">
        <v>8039978000</v>
      </c>
      <c r="G67" s="22" t="s">
        <v>24</v>
      </c>
      <c r="H67" s="26">
        <v>369739000</v>
      </c>
      <c r="I67" s="35">
        <v>0</v>
      </c>
      <c r="J67" s="35">
        <v>0</v>
      </c>
      <c r="K67" s="35">
        <v>369739000</v>
      </c>
      <c r="L67" s="28">
        <v>369738065</v>
      </c>
      <c r="M67" s="28">
        <v>0</v>
      </c>
      <c r="N67" s="28">
        <v>369738065</v>
      </c>
      <c r="O67" s="28">
        <v>934.99999996993211</v>
      </c>
      <c r="P67" s="30" t="s">
        <v>25</v>
      </c>
      <c r="Q67" s="29" t="s">
        <v>461</v>
      </c>
      <c r="R67" s="29" t="s">
        <v>65</v>
      </c>
      <c r="S67" s="73">
        <v>0</v>
      </c>
      <c r="T67" s="88" t="s">
        <v>26</v>
      </c>
      <c r="U67" s="73"/>
    </row>
    <row r="68" spans="1:21" ht="64.5" customHeight="1">
      <c r="A68" s="22">
        <v>87</v>
      </c>
      <c r="B68" s="33" t="s">
        <v>91</v>
      </c>
      <c r="C68" s="22">
        <v>2219</v>
      </c>
      <c r="D68" s="34">
        <v>45756</v>
      </c>
      <c r="E68" s="24">
        <v>7965663</v>
      </c>
      <c r="F68" s="25">
        <v>80400000000</v>
      </c>
      <c r="G68" s="22" t="s">
        <v>24</v>
      </c>
      <c r="H68" s="26">
        <v>28626482000</v>
      </c>
      <c r="I68" s="35">
        <v>0</v>
      </c>
      <c r="J68" s="35">
        <v>8856486000</v>
      </c>
      <c r="K68" s="35">
        <v>19769996000</v>
      </c>
      <c r="L68" s="28">
        <v>28045000000</v>
      </c>
      <c r="M68" s="28">
        <v>8856000000</v>
      </c>
      <c r="N68" s="28">
        <v>19189000000</v>
      </c>
      <c r="O68" s="28">
        <v>581482000</v>
      </c>
      <c r="P68" s="30" t="s">
        <v>25</v>
      </c>
      <c r="Q68" s="29" t="s">
        <v>461</v>
      </c>
      <c r="R68" s="29" t="s">
        <v>92</v>
      </c>
      <c r="S68" s="73">
        <v>230000000</v>
      </c>
      <c r="T68" s="88" t="s">
        <v>26</v>
      </c>
      <c r="U68" s="73"/>
    </row>
    <row r="69" spans="1:21" ht="64.5" customHeight="1">
      <c r="A69" s="22">
        <v>88</v>
      </c>
      <c r="B69" s="33" t="s">
        <v>93</v>
      </c>
      <c r="C69" s="22">
        <v>2219</v>
      </c>
      <c r="D69" s="34">
        <v>45756</v>
      </c>
      <c r="E69" s="24">
        <v>7965664</v>
      </c>
      <c r="F69" s="25">
        <v>14900000000</v>
      </c>
      <c r="G69" s="22" t="s">
        <v>24</v>
      </c>
      <c r="H69" s="26">
        <v>900157000</v>
      </c>
      <c r="I69" s="35">
        <v>0</v>
      </c>
      <c r="J69" s="35">
        <v>0</v>
      </c>
      <c r="K69" s="35">
        <v>900157000</v>
      </c>
      <c r="L69" s="28">
        <v>900157000</v>
      </c>
      <c r="M69" s="28">
        <v>0</v>
      </c>
      <c r="N69" s="28">
        <v>900157000</v>
      </c>
      <c r="O69" s="28">
        <v>0</v>
      </c>
      <c r="P69" s="30" t="s">
        <v>25</v>
      </c>
      <c r="Q69" s="29" t="s">
        <v>461</v>
      </c>
      <c r="R69" s="29"/>
      <c r="S69" s="33">
        <v>0</v>
      </c>
      <c r="T69" s="88" t="s">
        <v>26</v>
      </c>
      <c r="U69" s="33"/>
    </row>
    <row r="70" spans="1:21" ht="64.5" customHeight="1">
      <c r="A70" s="22">
        <v>89</v>
      </c>
      <c r="B70" s="33" t="s">
        <v>94</v>
      </c>
      <c r="C70" s="22">
        <v>2219</v>
      </c>
      <c r="D70" s="34">
        <v>45756</v>
      </c>
      <c r="E70" s="24">
        <v>7966752</v>
      </c>
      <c r="F70" s="25">
        <v>4968320000</v>
      </c>
      <c r="G70" s="22" t="s">
        <v>24</v>
      </c>
      <c r="H70" s="26">
        <v>179578000</v>
      </c>
      <c r="I70" s="35">
        <v>0</v>
      </c>
      <c r="J70" s="35">
        <v>0</v>
      </c>
      <c r="K70" s="35">
        <v>179578000</v>
      </c>
      <c r="L70" s="28">
        <v>179578000</v>
      </c>
      <c r="M70" s="28">
        <v>0</v>
      </c>
      <c r="N70" s="28">
        <v>179578000</v>
      </c>
      <c r="O70" s="28">
        <v>0</v>
      </c>
      <c r="P70" s="30" t="s">
        <v>25</v>
      </c>
      <c r="Q70" s="29" t="s">
        <v>461</v>
      </c>
      <c r="R70" s="29"/>
      <c r="S70" s="33">
        <v>0</v>
      </c>
      <c r="T70" s="88" t="s">
        <v>26</v>
      </c>
      <c r="U70" s="73"/>
    </row>
    <row r="71" spans="1:21" ht="64.5" customHeight="1">
      <c r="A71" s="22">
        <v>90</v>
      </c>
      <c r="B71" s="33" t="s">
        <v>95</v>
      </c>
      <c r="C71" s="22">
        <v>2219</v>
      </c>
      <c r="D71" s="34">
        <v>45756</v>
      </c>
      <c r="E71" s="24">
        <v>7967170</v>
      </c>
      <c r="F71" s="25">
        <v>5000000000</v>
      </c>
      <c r="G71" s="22" t="s">
        <v>24</v>
      </c>
      <c r="H71" s="26">
        <v>1077000000</v>
      </c>
      <c r="I71" s="35">
        <v>0</v>
      </c>
      <c r="J71" s="35">
        <v>900000000</v>
      </c>
      <c r="K71" s="35">
        <v>177000000</v>
      </c>
      <c r="L71" s="28">
        <v>176364000</v>
      </c>
      <c r="M71" s="28">
        <v>176364000</v>
      </c>
      <c r="N71" s="28">
        <v>0</v>
      </c>
      <c r="O71" s="28">
        <v>900636000</v>
      </c>
      <c r="P71" s="30" t="s">
        <v>25</v>
      </c>
      <c r="Q71" s="29" t="s">
        <v>461</v>
      </c>
      <c r="R71" s="29" t="s">
        <v>65</v>
      </c>
      <c r="S71" s="73">
        <v>0</v>
      </c>
      <c r="T71" s="88" t="s">
        <v>26</v>
      </c>
      <c r="U71" s="73"/>
    </row>
    <row r="72" spans="1:21" ht="64.5" customHeight="1">
      <c r="A72" s="22">
        <v>94</v>
      </c>
      <c r="B72" s="33" t="s">
        <v>96</v>
      </c>
      <c r="C72" s="22">
        <v>2219</v>
      </c>
      <c r="D72" s="34">
        <v>45756</v>
      </c>
      <c r="E72" s="24">
        <v>7969062</v>
      </c>
      <c r="F72" s="37">
        <v>8192856000</v>
      </c>
      <c r="G72" s="22" t="s">
        <v>24</v>
      </c>
      <c r="H72" s="26">
        <v>436084000</v>
      </c>
      <c r="I72" s="35">
        <v>0</v>
      </c>
      <c r="J72" s="35">
        <v>0</v>
      </c>
      <c r="K72" s="35">
        <v>436084000</v>
      </c>
      <c r="L72" s="28">
        <v>435376000</v>
      </c>
      <c r="M72" s="28">
        <v>0</v>
      </c>
      <c r="N72" s="28">
        <v>435376000</v>
      </c>
      <c r="O72" s="28">
        <v>708000.00000002678</v>
      </c>
      <c r="P72" s="30" t="s">
        <v>25</v>
      </c>
      <c r="Q72" s="29" t="s">
        <v>461</v>
      </c>
      <c r="R72" s="29" t="s">
        <v>65</v>
      </c>
      <c r="S72" s="73">
        <v>0</v>
      </c>
      <c r="T72" s="88" t="s">
        <v>26</v>
      </c>
      <c r="U72" s="73"/>
    </row>
    <row r="73" spans="1:21" ht="64.5" customHeight="1">
      <c r="A73" s="22">
        <v>95</v>
      </c>
      <c r="B73" s="33" t="s">
        <v>97</v>
      </c>
      <c r="C73" s="22">
        <v>2219</v>
      </c>
      <c r="D73" s="34">
        <v>45756</v>
      </c>
      <c r="E73" s="24">
        <v>7971573</v>
      </c>
      <c r="F73" s="25">
        <v>14950000000</v>
      </c>
      <c r="G73" s="22" t="s">
        <v>24</v>
      </c>
      <c r="H73" s="26">
        <v>1064736000.0000001</v>
      </c>
      <c r="I73" s="35">
        <v>0</v>
      </c>
      <c r="J73" s="35">
        <v>0</v>
      </c>
      <c r="K73" s="35">
        <v>1064736000.0000001</v>
      </c>
      <c r="L73" s="28">
        <v>1044877999.9999999</v>
      </c>
      <c r="M73" s="28">
        <v>0</v>
      </c>
      <c r="N73" s="28">
        <v>1044877999.9999999</v>
      </c>
      <c r="O73" s="28">
        <v>19858000.000000175</v>
      </c>
      <c r="P73" s="30" t="s">
        <v>25</v>
      </c>
      <c r="Q73" s="29" t="s">
        <v>461</v>
      </c>
      <c r="R73" s="29" t="s">
        <v>65</v>
      </c>
      <c r="S73" s="73">
        <v>0</v>
      </c>
      <c r="T73" s="88" t="s">
        <v>26</v>
      </c>
      <c r="U73" s="73"/>
    </row>
    <row r="74" spans="1:21" ht="64.5" customHeight="1">
      <c r="A74" s="22">
        <v>96</v>
      </c>
      <c r="B74" s="33" t="s">
        <v>98</v>
      </c>
      <c r="C74" s="22">
        <v>2219</v>
      </c>
      <c r="D74" s="34">
        <v>45756</v>
      </c>
      <c r="E74" s="24">
        <v>7971574</v>
      </c>
      <c r="F74" s="25">
        <v>14623421000</v>
      </c>
      <c r="G74" s="22" t="s">
        <v>24</v>
      </c>
      <c r="H74" s="26">
        <v>1147529000</v>
      </c>
      <c r="I74" s="35">
        <v>0</v>
      </c>
      <c r="J74" s="35">
        <v>0</v>
      </c>
      <c r="K74" s="35">
        <v>1147529000</v>
      </c>
      <c r="L74" s="28">
        <v>1142309700</v>
      </c>
      <c r="M74" s="28">
        <v>0</v>
      </c>
      <c r="N74" s="28">
        <v>1142309700</v>
      </c>
      <c r="O74" s="28">
        <v>5219299.9999999758</v>
      </c>
      <c r="P74" s="30" t="s">
        <v>25</v>
      </c>
      <c r="Q74" s="29" t="s">
        <v>461</v>
      </c>
      <c r="R74" s="29" t="s">
        <v>65</v>
      </c>
      <c r="S74" s="73">
        <v>0</v>
      </c>
      <c r="T74" s="88" t="s">
        <v>26</v>
      </c>
      <c r="U74" s="73"/>
    </row>
    <row r="75" spans="1:21" ht="64.5" customHeight="1">
      <c r="A75" s="22">
        <v>97</v>
      </c>
      <c r="B75" s="33" t="s">
        <v>99</v>
      </c>
      <c r="C75" s="22">
        <v>2219</v>
      </c>
      <c r="D75" s="34">
        <v>45756</v>
      </c>
      <c r="E75" s="24">
        <v>7971576</v>
      </c>
      <c r="F75" s="25">
        <v>8677892000</v>
      </c>
      <c r="G75" s="22" t="s">
        <v>24</v>
      </c>
      <c r="H75" s="26">
        <v>1050000000</v>
      </c>
      <c r="I75" s="35">
        <v>0</v>
      </c>
      <c r="J75" s="35">
        <v>0</v>
      </c>
      <c r="K75" s="35">
        <v>1050000000</v>
      </c>
      <c r="L75" s="28">
        <v>1050000000</v>
      </c>
      <c r="M75" s="28">
        <v>0</v>
      </c>
      <c r="N75" s="28">
        <v>1050000000</v>
      </c>
      <c r="O75" s="28">
        <v>0</v>
      </c>
      <c r="P75" s="30" t="s">
        <v>25</v>
      </c>
      <c r="Q75" s="29" t="s">
        <v>461</v>
      </c>
      <c r="R75" s="29"/>
      <c r="S75" s="33">
        <v>0</v>
      </c>
      <c r="T75" s="88" t="s">
        <v>26</v>
      </c>
      <c r="U75" s="73"/>
    </row>
    <row r="76" spans="1:21" ht="64.5" customHeight="1">
      <c r="A76" s="22">
        <v>102</v>
      </c>
      <c r="B76" s="33" t="s">
        <v>100</v>
      </c>
      <c r="C76" s="22">
        <v>2219</v>
      </c>
      <c r="D76" s="34">
        <v>45756</v>
      </c>
      <c r="E76" s="24">
        <v>7977810</v>
      </c>
      <c r="F76" s="25">
        <v>9529417000</v>
      </c>
      <c r="G76" s="22" t="s">
        <v>24</v>
      </c>
      <c r="H76" s="26">
        <v>1600000000</v>
      </c>
      <c r="I76" s="35">
        <v>0</v>
      </c>
      <c r="J76" s="35">
        <v>1600000000</v>
      </c>
      <c r="K76" s="35">
        <v>0</v>
      </c>
      <c r="L76" s="28">
        <v>1600000000</v>
      </c>
      <c r="M76" s="28">
        <v>1600000000</v>
      </c>
      <c r="N76" s="28">
        <v>0</v>
      </c>
      <c r="O76" s="28">
        <v>0</v>
      </c>
      <c r="P76" s="30" t="s">
        <v>25</v>
      </c>
      <c r="Q76" s="29" t="s">
        <v>461</v>
      </c>
      <c r="R76" s="29"/>
      <c r="S76" s="33">
        <v>0</v>
      </c>
      <c r="T76" s="88" t="s">
        <v>26</v>
      </c>
      <c r="U76" s="73"/>
    </row>
    <row r="77" spans="1:21" ht="64.5" customHeight="1">
      <c r="A77" s="22">
        <v>103</v>
      </c>
      <c r="B77" s="33" t="s">
        <v>101</v>
      </c>
      <c r="C77" s="22">
        <v>2219</v>
      </c>
      <c r="D77" s="34">
        <v>45756</v>
      </c>
      <c r="E77" s="24">
        <v>7979424</v>
      </c>
      <c r="F77" s="25">
        <v>31000000000</v>
      </c>
      <c r="G77" s="22" t="s">
        <v>24</v>
      </c>
      <c r="H77" s="26">
        <v>1400000000</v>
      </c>
      <c r="I77" s="35">
        <v>0</v>
      </c>
      <c r="J77" s="35">
        <v>1400000000</v>
      </c>
      <c r="K77" s="35">
        <v>0</v>
      </c>
      <c r="L77" s="28">
        <v>1386641000</v>
      </c>
      <c r="M77" s="28">
        <v>1386641000</v>
      </c>
      <c r="N77" s="28">
        <v>0</v>
      </c>
      <c r="O77" s="28">
        <v>13358999.999999924</v>
      </c>
      <c r="P77" s="30" t="s">
        <v>25</v>
      </c>
      <c r="Q77" s="29" t="s">
        <v>461</v>
      </c>
      <c r="R77" s="29" t="s">
        <v>65</v>
      </c>
      <c r="S77" s="73">
        <v>0</v>
      </c>
      <c r="T77" s="88" t="s">
        <v>26</v>
      </c>
      <c r="U77" s="73"/>
    </row>
    <row r="78" spans="1:21" ht="64.5" customHeight="1">
      <c r="A78" s="22">
        <v>106</v>
      </c>
      <c r="B78" s="33" t="s">
        <v>102</v>
      </c>
      <c r="C78" s="22">
        <v>2219</v>
      </c>
      <c r="D78" s="34">
        <v>45756</v>
      </c>
      <c r="E78" s="24">
        <v>7985906</v>
      </c>
      <c r="F78" s="25">
        <v>22180000000</v>
      </c>
      <c r="G78" s="22" t="s">
        <v>24</v>
      </c>
      <c r="H78" s="26">
        <v>324368000</v>
      </c>
      <c r="I78" s="35">
        <v>0</v>
      </c>
      <c r="J78" s="35">
        <v>0</v>
      </c>
      <c r="K78" s="35">
        <v>324368000</v>
      </c>
      <c r="L78" s="28">
        <v>324338000</v>
      </c>
      <c r="M78" s="28">
        <v>0</v>
      </c>
      <c r="N78" s="28">
        <v>324338000</v>
      </c>
      <c r="O78" s="28">
        <v>29999.999999972715</v>
      </c>
      <c r="P78" s="30" t="s">
        <v>25</v>
      </c>
      <c r="Q78" s="29" t="s">
        <v>461</v>
      </c>
      <c r="R78" s="29" t="s">
        <v>65</v>
      </c>
      <c r="S78" s="73">
        <v>0</v>
      </c>
      <c r="T78" s="88" t="s">
        <v>26</v>
      </c>
      <c r="U78" s="33"/>
    </row>
    <row r="79" spans="1:21" ht="64.5" customHeight="1">
      <c r="A79" s="22">
        <v>109</v>
      </c>
      <c r="B79" s="33" t="s">
        <v>103</v>
      </c>
      <c r="C79" s="22">
        <v>2219</v>
      </c>
      <c r="D79" s="34">
        <v>45756</v>
      </c>
      <c r="E79" s="24">
        <v>7994098</v>
      </c>
      <c r="F79" s="25">
        <v>29000000000</v>
      </c>
      <c r="G79" s="22" t="s">
        <v>24</v>
      </c>
      <c r="H79" s="26">
        <v>1100009210.0000002</v>
      </c>
      <c r="I79" s="35">
        <v>0</v>
      </c>
      <c r="J79" s="35">
        <v>597259210.00000012</v>
      </c>
      <c r="K79" s="35">
        <v>502750000</v>
      </c>
      <c r="L79" s="28">
        <v>1100009210.0000002</v>
      </c>
      <c r="M79" s="28">
        <v>597259210.00000012</v>
      </c>
      <c r="N79" s="28">
        <v>502750000</v>
      </c>
      <c r="O79" s="28">
        <v>0</v>
      </c>
      <c r="P79" s="30" t="s">
        <v>25</v>
      </c>
      <c r="Q79" s="29" t="s">
        <v>461</v>
      </c>
      <c r="R79" s="29"/>
      <c r="S79" s="33">
        <v>0</v>
      </c>
      <c r="T79" s="88" t="s">
        <v>26</v>
      </c>
      <c r="U79" s="73"/>
    </row>
    <row r="80" spans="1:21" ht="64.5" customHeight="1">
      <c r="A80" s="22">
        <v>111</v>
      </c>
      <c r="B80" s="33" t="s">
        <v>104</v>
      </c>
      <c r="C80" s="22">
        <v>2219</v>
      </c>
      <c r="D80" s="34">
        <v>45756</v>
      </c>
      <c r="E80" s="24">
        <v>7994847</v>
      </c>
      <c r="F80" s="25">
        <v>23856412000</v>
      </c>
      <c r="G80" s="22" t="s">
        <v>24</v>
      </c>
      <c r="H80" s="26">
        <v>9002896700</v>
      </c>
      <c r="I80" s="35">
        <v>0</v>
      </c>
      <c r="J80" s="35">
        <v>8402896699.999999</v>
      </c>
      <c r="K80" s="35">
        <v>600000000</v>
      </c>
      <c r="L80" s="28">
        <v>8315314699.999999</v>
      </c>
      <c r="M80" s="28">
        <v>7976749000</v>
      </c>
      <c r="N80" s="28">
        <v>338565700</v>
      </c>
      <c r="O80" s="28">
        <v>687582000.00000036</v>
      </c>
      <c r="P80" s="30" t="s">
        <v>25</v>
      </c>
      <c r="Q80" s="29" t="s">
        <v>461</v>
      </c>
      <c r="R80" s="29" t="s">
        <v>65</v>
      </c>
      <c r="S80" s="73">
        <v>0</v>
      </c>
      <c r="T80" s="88" t="s">
        <v>26</v>
      </c>
      <c r="U80" s="73"/>
    </row>
    <row r="81" spans="1:21" ht="64.5" customHeight="1">
      <c r="A81" s="22">
        <v>115</v>
      </c>
      <c r="B81" s="33" t="s">
        <v>105</v>
      </c>
      <c r="C81" s="22">
        <v>2219</v>
      </c>
      <c r="D81" s="34">
        <v>45756</v>
      </c>
      <c r="E81" s="24">
        <v>7998081</v>
      </c>
      <c r="F81" s="25">
        <v>14154322000</v>
      </c>
      <c r="G81" s="22" t="s">
        <v>24</v>
      </c>
      <c r="H81" s="26">
        <v>927877000</v>
      </c>
      <c r="I81" s="35">
        <v>0</v>
      </c>
      <c r="J81" s="35">
        <v>0</v>
      </c>
      <c r="K81" s="35">
        <v>927877000</v>
      </c>
      <c r="L81" s="28">
        <v>877757000</v>
      </c>
      <c r="M81" s="28">
        <v>0</v>
      </c>
      <c r="N81" s="28">
        <v>877757000</v>
      </c>
      <c r="O81" s="28">
        <v>50120000.000000007</v>
      </c>
      <c r="P81" s="30" t="s">
        <v>25</v>
      </c>
      <c r="Q81" s="29" t="s">
        <v>461</v>
      </c>
      <c r="R81" s="29" t="s">
        <v>65</v>
      </c>
      <c r="S81" s="73">
        <v>0</v>
      </c>
      <c r="T81" s="88" t="s">
        <v>26</v>
      </c>
      <c r="U81" s="73"/>
    </row>
    <row r="82" spans="1:21" ht="64.5" customHeight="1">
      <c r="A82" s="22">
        <v>116</v>
      </c>
      <c r="B82" s="33" t="s">
        <v>106</v>
      </c>
      <c r="C82" s="22">
        <v>2219</v>
      </c>
      <c r="D82" s="34">
        <v>45756</v>
      </c>
      <c r="E82" s="24">
        <v>7998103</v>
      </c>
      <c r="F82" s="25">
        <v>31000000000</v>
      </c>
      <c r="G82" s="22" t="s">
        <v>24</v>
      </c>
      <c r="H82" s="26">
        <v>934608000</v>
      </c>
      <c r="I82" s="35">
        <v>0</v>
      </c>
      <c r="J82" s="35">
        <v>0</v>
      </c>
      <c r="K82" s="35">
        <v>934608000</v>
      </c>
      <c r="L82" s="28">
        <v>934608000</v>
      </c>
      <c r="M82" s="28">
        <v>0</v>
      </c>
      <c r="N82" s="28">
        <v>934608000</v>
      </c>
      <c r="O82" s="28">
        <v>0</v>
      </c>
      <c r="P82" s="30" t="s">
        <v>25</v>
      </c>
      <c r="Q82" s="29" t="s">
        <v>461</v>
      </c>
      <c r="R82" s="29"/>
      <c r="S82" s="33">
        <v>0</v>
      </c>
      <c r="T82" s="88" t="s">
        <v>26</v>
      </c>
      <c r="U82" s="73"/>
    </row>
    <row r="83" spans="1:21" ht="64.5" customHeight="1">
      <c r="A83" s="22">
        <v>117</v>
      </c>
      <c r="B83" s="33" t="s">
        <v>107</v>
      </c>
      <c r="C83" s="22">
        <v>2219</v>
      </c>
      <c r="D83" s="34">
        <v>45756</v>
      </c>
      <c r="E83" s="24">
        <v>8000760</v>
      </c>
      <c r="F83" s="25">
        <v>30000000000</v>
      </c>
      <c r="G83" s="22" t="s">
        <v>24</v>
      </c>
      <c r="H83" s="26">
        <v>1627983000</v>
      </c>
      <c r="I83" s="35">
        <v>0</v>
      </c>
      <c r="J83" s="35">
        <v>1140089000</v>
      </c>
      <c r="K83" s="35">
        <v>487894000</v>
      </c>
      <c r="L83" s="28">
        <v>1627874000</v>
      </c>
      <c r="M83" s="28">
        <v>1140089000</v>
      </c>
      <c r="N83" s="28">
        <v>487785000.00000006</v>
      </c>
      <c r="O83" s="28">
        <v>108999.9999999236</v>
      </c>
      <c r="P83" s="30" t="s">
        <v>25</v>
      </c>
      <c r="Q83" s="29" t="s">
        <v>461</v>
      </c>
      <c r="R83" s="29" t="s">
        <v>65</v>
      </c>
      <c r="S83" s="73">
        <v>0</v>
      </c>
      <c r="T83" s="88" t="s">
        <v>26</v>
      </c>
      <c r="U83" s="73"/>
    </row>
    <row r="84" spans="1:21" ht="64.5" customHeight="1">
      <c r="A84" s="22">
        <v>118</v>
      </c>
      <c r="B84" s="33" t="s">
        <v>108</v>
      </c>
      <c r="C84" s="22" t="s">
        <v>84</v>
      </c>
      <c r="D84" s="34">
        <v>45756</v>
      </c>
      <c r="E84" s="24">
        <v>8011167</v>
      </c>
      <c r="F84" s="25">
        <v>26000000000</v>
      </c>
      <c r="G84" s="22" t="s">
        <v>24</v>
      </c>
      <c r="H84" s="26">
        <v>1868321000</v>
      </c>
      <c r="I84" s="35">
        <v>0</v>
      </c>
      <c r="J84" s="35">
        <v>1300000000</v>
      </c>
      <c r="K84" s="35">
        <v>568321000</v>
      </c>
      <c r="L84" s="28">
        <v>1868320000</v>
      </c>
      <c r="M84" s="28">
        <v>1300000000</v>
      </c>
      <c r="N84" s="28">
        <v>568319999.99999988</v>
      </c>
      <c r="O84" s="28">
        <v>999.99999997635314</v>
      </c>
      <c r="P84" s="30" t="s">
        <v>25</v>
      </c>
      <c r="Q84" s="29" t="s">
        <v>461</v>
      </c>
      <c r="R84" s="29" t="s">
        <v>65</v>
      </c>
      <c r="S84" s="73">
        <v>0</v>
      </c>
      <c r="T84" s="88" t="s">
        <v>26</v>
      </c>
      <c r="U84" s="73"/>
    </row>
    <row r="85" spans="1:21" ht="64.5" customHeight="1">
      <c r="A85" s="22">
        <v>119</v>
      </c>
      <c r="B85" s="33" t="s">
        <v>109</v>
      </c>
      <c r="C85" s="22">
        <v>2219</v>
      </c>
      <c r="D85" s="34">
        <v>45756</v>
      </c>
      <c r="E85" s="24">
        <v>8011168</v>
      </c>
      <c r="F85" s="25">
        <v>90500000000</v>
      </c>
      <c r="G85" s="22" t="s">
        <v>24</v>
      </c>
      <c r="H85" s="26">
        <v>49828717000</v>
      </c>
      <c r="I85" s="35">
        <v>0</v>
      </c>
      <c r="J85" s="35">
        <v>4828716999.999999</v>
      </c>
      <c r="K85" s="35">
        <v>45000000000</v>
      </c>
      <c r="L85" s="28">
        <v>49828437000</v>
      </c>
      <c r="M85" s="28">
        <v>4828720000</v>
      </c>
      <c r="N85" s="28">
        <v>44999717000</v>
      </c>
      <c r="O85" s="28">
        <v>279999.99999883585</v>
      </c>
      <c r="P85" s="30" t="s">
        <v>25</v>
      </c>
      <c r="Q85" s="29" t="s">
        <v>461</v>
      </c>
      <c r="R85" s="29"/>
      <c r="S85" s="73">
        <v>0</v>
      </c>
      <c r="T85" s="88" t="s">
        <v>26</v>
      </c>
      <c r="U85" s="73"/>
    </row>
    <row r="86" spans="1:21" ht="64.5" customHeight="1">
      <c r="A86" s="22">
        <v>120</v>
      </c>
      <c r="B86" s="33" t="s">
        <v>110</v>
      </c>
      <c r="C86" s="22">
        <v>2219</v>
      </c>
      <c r="D86" s="34">
        <v>45756</v>
      </c>
      <c r="E86" s="24">
        <v>8011169</v>
      </c>
      <c r="F86" s="25">
        <v>52000000000</v>
      </c>
      <c r="G86" s="22" t="s">
        <v>24</v>
      </c>
      <c r="H86" s="26">
        <v>3156157000</v>
      </c>
      <c r="I86" s="35">
        <v>0</v>
      </c>
      <c r="J86" s="35">
        <v>3156157000</v>
      </c>
      <c r="K86" s="35">
        <v>0</v>
      </c>
      <c r="L86" s="28">
        <v>3156157000</v>
      </c>
      <c r="M86" s="28">
        <v>3156157000</v>
      </c>
      <c r="N86" s="28">
        <v>0</v>
      </c>
      <c r="O86" s="28">
        <v>0</v>
      </c>
      <c r="P86" s="30" t="s">
        <v>25</v>
      </c>
      <c r="Q86" s="29" t="s">
        <v>461</v>
      </c>
      <c r="R86" s="29"/>
      <c r="S86" s="33">
        <v>0</v>
      </c>
      <c r="T86" s="88" t="s">
        <v>26</v>
      </c>
      <c r="U86" s="73"/>
    </row>
    <row r="87" spans="1:21" ht="64.5" customHeight="1">
      <c r="A87" s="22">
        <v>121</v>
      </c>
      <c r="B87" s="33" t="s">
        <v>111</v>
      </c>
      <c r="C87" s="22">
        <v>2219</v>
      </c>
      <c r="D87" s="34">
        <v>45756</v>
      </c>
      <c r="E87" s="24">
        <v>8011447</v>
      </c>
      <c r="F87" s="25">
        <v>4351000000</v>
      </c>
      <c r="G87" s="22" t="s">
        <v>24</v>
      </c>
      <c r="H87" s="26">
        <v>444100000</v>
      </c>
      <c r="I87" s="35">
        <v>0</v>
      </c>
      <c r="J87" s="35">
        <v>215000000</v>
      </c>
      <c r="K87" s="35">
        <v>229100000</v>
      </c>
      <c r="L87" s="28">
        <v>228274000</v>
      </c>
      <c r="M87" s="28">
        <v>215000000</v>
      </c>
      <c r="N87" s="28">
        <v>13274000</v>
      </c>
      <c r="O87" s="28">
        <v>215826000.00000003</v>
      </c>
      <c r="P87" s="30" t="s">
        <v>25</v>
      </c>
      <c r="Q87" s="29" t="s">
        <v>461</v>
      </c>
      <c r="R87" s="29" t="s">
        <v>65</v>
      </c>
      <c r="S87" s="73">
        <v>0</v>
      </c>
      <c r="T87" s="88" t="s">
        <v>26</v>
      </c>
      <c r="U87" s="33"/>
    </row>
    <row r="88" spans="1:21" ht="64.5" customHeight="1">
      <c r="A88" s="22">
        <v>122</v>
      </c>
      <c r="B88" s="33" t="s">
        <v>112</v>
      </c>
      <c r="C88" s="22">
        <v>2219</v>
      </c>
      <c r="D88" s="34">
        <v>45756</v>
      </c>
      <c r="E88" s="24">
        <v>8012564</v>
      </c>
      <c r="F88" s="25">
        <v>5416116000</v>
      </c>
      <c r="G88" s="22" t="s">
        <v>24</v>
      </c>
      <c r="H88" s="26">
        <v>1012000000</v>
      </c>
      <c r="I88" s="35">
        <v>0</v>
      </c>
      <c r="J88" s="35">
        <v>0</v>
      </c>
      <c r="K88" s="35">
        <v>1012000000</v>
      </c>
      <c r="L88" s="28">
        <v>1012000000</v>
      </c>
      <c r="M88" s="28">
        <v>0</v>
      </c>
      <c r="N88" s="28">
        <v>1012000000</v>
      </c>
      <c r="O88" s="28">
        <v>0</v>
      </c>
      <c r="P88" s="30" t="s">
        <v>25</v>
      </c>
      <c r="Q88" s="29" t="s">
        <v>461</v>
      </c>
      <c r="R88" s="29"/>
      <c r="S88" s="33">
        <v>0</v>
      </c>
      <c r="T88" s="88" t="s">
        <v>26</v>
      </c>
      <c r="U88" s="73"/>
    </row>
    <row r="89" spans="1:21" ht="64.5" customHeight="1">
      <c r="A89" s="22">
        <v>123</v>
      </c>
      <c r="B89" s="33" t="s">
        <v>113</v>
      </c>
      <c r="C89" s="22">
        <v>2219</v>
      </c>
      <c r="D89" s="34">
        <v>45756</v>
      </c>
      <c r="E89" s="24">
        <v>8012567</v>
      </c>
      <c r="F89" s="25">
        <v>50000000000</v>
      </c>
      <c r="G89" s="22" t="s">
        <v>24</v>
      </c>
      <c r="H89" s="26">
        <v>3600550999.9999976</v>
      </c>
      <c r="I89" s="35">
        <v>0</v>
      </c>
      <c r="J89" s="35">
        <v>3600550999.9999976</v>
      </c>
      <c r="K89" s="35">
        <v>0</v>
      </c>
      <c r="L89" s="28">
        <v>3573000000</v>
      </c>
      <c r="M89" s="28">
        <v>3573000000</v>
      </c>
      <c r="N89" s="28">
        <v>0</v>
      </c>
      <c r="O89" s="28">
        <v>27550999.999997657</v>
      </c>
      <c r="P89" s="30" t="s">
        <v>25</v>
      </c>
      <c r="Q89" s="29" t="s">
        <v>461</v>
      </c>
      <c r="R89" s="29" t="s">
        <v>65</v>
      </c>
      <c r="S89" s="73">
        <v>0</v>
      </c>
      <c r="T89" s="88" t="s">
        <v>26</v>
      </c>
      <c r="U89" s="73"/>
    </row>
    <row r="90" spans="1:21" ht="64.5" customHeight="1">
      <c r="A90" s="22">
        <v>124</v>
      </c>
      <c r="B90" s="33" t="s">
        <v>114</v>
      </c>
      <c r="C90" s="22">
        <v>2219</v>
      </c>
      <c r="D90" s="34">
        <v>45756</v>
      </c>
      <c r="E90" s="24">
        <v>8012949</v>
      </c>
      <c r="F90" s="25">
        <v>4900410000</v>
      </c>
      <c r="G90" s="22" t="s">
        <v>24</v>
      </c>
      <c r="H90" s="26">
        <v>570676413.00000012</v>
      </c>
      <c r="I90" s="35">
        <v>0</v>
      </c>
      <c r="J90" s="35">
        <v>570676413.00000012</v>
      </c>
      <c r="K90" s="35">
        <v>0</v>
      </c>
      <c r="L90" s="28">
        <v>0</v>
      </c>
      <c r="M90" s="28">
        <v>0</v>
      </c>
      <c r="N90" s="28">
        <v>0</v>
      </c>
      <c r="O90" s="28">
        <v>570676413.00000012</v>
      </c>
      <c r="P90" s="30" t="s">
        <v>25</v>
      </c>
      <c r="Q90" s="29" t="s">
        <v>461</v>
      </c>
      <c r="R90" s="29" t="s">
        <v>65</v>
      </c>
      <c r="S90" s="73">
        <v>0</v>
      </c>
      <c r="T90" s="88" t="s">
        <v>26</v>
      </c>
      <c r="U90" s="73"/>
    </row>
    <row r="91" spans="1:21" ht="64.5" customHeight="1">
      <c r="A91" s="22">
        <v>128</v>
      </c>
      <c r="B91" s="33" t="s">
        <v>115</v>
      </c>
      <c r="C91" s="22">
        <v>2219</v>
      </c>
      <c r="D91" s="34">
        <v>45756</v>
      </c>
      <c r="E91" s="24">
        <v>8017179</v>
      </c>
      <c r="F91" s="25">
        <v>6526732000</v>
      </c>
      <c r="G91" s="22" t="s">
        <v>24</v>
      </c>
      <c r="H91" s="26">
        <v>463586000.00000024</v>
      </c>
      <c r="I91" s="35">
        <v>0</v>
      </c>
      <c r="J91" s="35">
        <v>0</v>
      </c>
      <c r="K91" s="35">
        <v>463586000.00000024</v>
      </c>
      <c r="L91" s="28">
        <v>462965707</v>
      </c>
      <c r="M91" s="28">
        <v>0</v>
      </c>
      <c r="N91" s="28">
        <v>462965707</v>
      </c>
      <c r="O91" s="28">
        <v>620293.00000023108</v>
      </c>
      <c r="P91" s="30" t="s">
        <v>25</v>
      </c>
      <c r="Q91" s="29" t="s">
        <v>461</v>
      </c>
      <c r="R91" s="29" t="s">
        <v>65</v>
      </c>
      <c r="S91" s="73">
        <v>0</v>
      </c>
      <c r="T91" s="88" t="s">
        <v>26</v>
      </c>
      <c r="U91" s="73"/>
    </row>
    <row r="92" spans="1:21" ht="64.5" customHeight="1">
      <c r="A92" s="22">
        <v>130</v>
      </c>
      <c r="B92" s="33" t="s">
        <v>116</v>
      </c>
      <c r="C92" s="22">
        <v>2219</v>
      </c>
      <c r="D92" s="34">
        <v>45756</v>
      </c>
      <c r="E92" s="24">
        <v>8018195</v>
      </c>
      <c r="F92" s="25">
        <v>4149374000</v>
      </c>
      <c r="G92" s="22" t="s">
        <v>24</v>
      </c>
      <c r="H92" s="26">
        <v>583643000</v>
      </c>
      <c r="I92" s="35">
        <v>0</v>
      </c>
      <c r="J92" s="35">
        <v>583643000</v>
      </c>
      <c r="K92" s="35">
        <v>0</v>
      </c>
      <c r="L92" s="28">
        <v>422226000</v>
      </c>
      <c r="M92" s="28">
        <v>422226000</v>
      </c>
      <c r="N92" s="28">
        <v>0</v>
      </c>
      <c r="O92" s="28">
        <v>161417000.00000003</v>
      </c>
      <c r="P92" s="30" t="s">
        <v>25</v>
      </c>
      <c r="Q92" s="29" t="s">
        <v>461</v>
      </c>
      <c r="R92" s="29" t="s">
        <v>65</v>
      </c>
      <c r="S92" s="73">
        <v>0</v>
      </c>
      <c r="T92" s="88" t="s">
        <v>26</v>
      </c>
      <c r="U92" s="73"/>
    </row>
    <row r="93" spans="1:21" ht="64.5" customHeight="1">
      <c r="A93" s="22">
        <v>132</v>
      </c>
      <c r="B93" s="33" t="s">
        <v>117</v>
      </c>
      <c r="C93" s="22">
        <v>2219</v>
      </c>
      <c r="D93" s="34">
        <v>45756</v>
      </c>
      <c r="E93" s="24">
        <v>8018885</v>
      </c>
      <c r="F93" s="25">
        <v>1624599000</v>
      </c>
      <c r="G93" s="22" t="s">
        <v>24</v>
      </c>
      <c r="H93" s="26">
        <v>132245000</v>
      </c>
      <c r="I93" s="35">
        <v>0</v>
      </c>
      <c r="J93" s="35">
        <v>0</v>
      </c>
      <c r="K93" s="35">
        <v>132245000</v>
      </c>
      <c r="L93" s="28">
        <v>131964000</v>
      </c>
      <c r="M93" s="28">
        <v>0</v>
      </c>
      <c r="N93" s="28">
        <v>131964000</v>
      </c>
      <c r="O93" s="28">
        <v>281000.00000000594</v>
      </c>
      <c r="P93" s="30" t="s">
        <v>25</v>
      </c>
      <c r="Q93" s="29" t="s">
        <v>461</v>
      </c>
      <c r="R93" s="29" t="s">
        <v>65</v>
      </c>
      <c r="S93" s="73">
        <v>0</v>
      </c>
      <c r="T93" s="88" t="s">
        <v>26</v>
      </c>
      <c r="U93" s="73"/>
    </row>
    <row r="94" spans="1:21" ht="64.5" customHeight="1">
      <c r="A94" s="22">
        <v>134</v>
      </c>
      <c r="B94" s="33" t="s">
        <v>118</v>
      </c>
      <c r="C94" s="22">
        <v>2219</v>
      </c>
      <c r="D94" s="34">
        <v>45756</v>
      </c>
      <c r="E94" s="24">
        <v>8020014</v>
      </c>
      <c r="F94" s="25">
        <v>8000000000</v>
      </c>
      <c r="G94" s="22" t="s">
        <v>24</v>
      </c>
      <c r="H94" s="26">
        <v>898000000</v>
      </c>
      <c r="I94" s="35">
        <v>0</v>
      </c>
      <c r="J94" s="35">
        <v>298000000</v>
      </c>
      <c r="K94" s="35">
        <v>600000000</v>
      </c>
      <c r="L94" s="28">
        <v>600000000</v>
      </c>
      <c r="M94" s="28">
        <v>298000000</v>
      </c>
      <c r="N94" s="28">
        <v>302000000</v>
      </c>
      <c r="O94" s="28">
        <v>298000000</v>
      </c>
      <c r="P94" s="30" t="s">
        <v>25</v>
      </c>
      <c r="Q94" s="29" t="s">
        <v>461</v>
      </c>
      <c r="R94" s="29" t="s">
        <v>65</v>
      </c>
      <c r="S94" s="73">
        <v>0</v>
      </c>
      <c r="T94" s="88" t="s">
        <v>26</v>
      </c>
      <c r="U94" s="73"/>
    </row>
    <row r="95" spans="1:21" ht="64.5" customHeight="1">
      <c r="A95" s="22">
        <v>138</v>
      </c>
      <c r="B95" s="40" t="s">
        <v>119</v>
      </c>
      <c r="C95" s="22">
        <v>2219</v>
      </c>
      <c r="D95" s="34">
        <v>45756</v>
      </c>
      <c r="E95" s="24">
        <v>8020389</v>
      </c>
      <c r="F95" s="25">
        <v>15931231000</v>
      </c>
      <c r="G95" s="22" t="s">
        <v>24</v>
      </c>
      <c r="H95" s="26">
        <v>960117999.99999988</v>
      </c>
      <c r="I95" s="35">
        <v>0</v>
      </c>
      <c r="J95" s="35">
        <v>732000000</v>
      </c>
      <c r="K95" s="35">
        <v>228118000</v>
      </c>
      <c r="L95" s="28">
        <v>960117999.99999988</v>
      </c>
      <c r="M95" s="28">
        <v>732000000</v>
      </c>
      <c r="N95" s="28">
        <v>228118000</v>
      </c>
      <c r="O95" s="28">
        <v>0</v>
      </c>
      <c r="P95" s="30" t="s">
        <v>25</v>
      </c>
      <c r="Q95" s="29" t="s">
        <v>461</v>
      </c>
      <c r="R95" s="29"/>
      <c r="S95" s="33">
        <v>0</v>
      </c>
      <c r="T95" s="88" t="s">
        <v>26</v>
      </c>
      <c r="U95" s="73"/>
    </row>
    <row r="96" spans="1:21" ht="64.5" customHeight="1">
      <c r="A96" s="22">
        <v>139</v>
      </c>
      <c r="B96" s="33" t="s">
        <v>120</v>
      </c>
      <c r="C96" s="22">
        <v>2219</v>
      </c>
      <c r="D96" s="34">
        <v>45756</v>
      </c>
      <c r="E96" s="24">
        <v>8022189</v>
      </c>
      <c r="F96" s="25">
        <v>17500000000</v>
      </c>
      <c r="G96" s="22" t="s">
        <v>24</v>
      </c>
      <c r="H96" s="26">
        <v>1042593000.0000001</v>
      </c>
      <c r="I96" s="35">
        <v>0</v>
      </c>
      <c r="J96" s="35">
        <v>0</v>
      </c>
      <c r="K96" s="35">
        <v>1042593000.0000001</v>
      </c>
      <c r="L96" s="28">
        <v>1042593000.0000001</v>
      </c>
      <c r="M96" s="28">
        <v>0</v>
      </c>
      <c r="N96" s="28">
        <v>1042593000.0000001</v>
      </c>
      <c r="O96" s="28">
        <v>0</v>
      </c>
      <c r="P96" s="30" t="s">
        <v>25</v>
      </c>
      <c r="Q96" s="29" t="s">
        <v>461</v>
      </c>
      <c r="R96" s="29"/>
      <c r="S96" s="33">
        <v>0</v>
      </c>
      <c r="T96" s="88" t="s">
        <v>26</v>
      </c>
      <c r="U96" s="33"/>
    </row>
    <row r="97" spans="1:21" ht="64.5" customHeight="1">
      <c r="A97" s="22">
        <v>140</v>
      </c>
      <c r="B97" s="33" t="s">
        <v>121</v>
      </c>
      <c r="C97" s="22">
        <v>2219</v>
      </c>
      <c r="D97" s="34">
        <v>45756</v>
      </c>
      <c r="E97" s="24">
        <v>8022190</v>
      </c>
      <c r="F97" s="37">
        <v>23500000000</v>
      </c>
      <c r="G97" s="22" t="s">
        <v>24</v>
      </c>
      <c r="H97" s="26">
        <v>4515092000.000001</v>
      </c>
      <c r="I97" s="35">
        <v>0</v>
      </c>
      <c r="J97" s="35">
        <v>409750000</v>
      </c>
      <c r="K97" s="35">
        <v>4105342000.0000005</v>
      </c>
      <c r="L97" s="28">
        <v>4515091487</v>
      </c>
      <c r="M97" s="28">
        <v>409750000</v>
      </c>
      <c r="N97" s="28">
        <v>4105341486.9999995</v>
      </c>
      <c r="O97" s="28">
        <v>513.00000086484943</v>
      </c>
      <c r="P97" s="30" t="s">
        <v>25</v>
      </c>
      <c r="Q97" s="29" t="s">
        <v>461</v>
      </c>
      <c r="R97" s="29"/>
      <c r="S97" s="73">
        <v>0</v>
      </c>
      <c r="T97" s="88" t="s">
        <v>26</v>
      </c>
      <c r="U97" s="73"/>
    </row>
    <row r="98" spans="1:21" ht="64.5" customHeight="1">
      <c r="A98" s="22">
        <v>143</v>
      </c>
      <c r="B98" s="33" t="s">
        <v>122</v>
      </c>
      <c r="C98" s="22">
        <v>2219</v>
      </c>
      <c r="D98" s="34">
        <v>45756</v>
      </c>
      <c r="E98" s="24">
        <v>8023060</v>
      </c>
      <c r="F98" s="25">
        <v>14225812000</v>
      </c>
      <c r="G98" s="22" t="s">
        <v>24</v>
      </c>
      <c r="H98" s="26">
        <v>574000000</v>
      </c>
      <c r="I98" s="35">
        <v>0</v>
      </c>
      <c r="J98" s="35">
        <v>0</v>
      </c>
      <c r="K98" s="35">
        <v>574000000</v>
      </c>
      <c r="L98" s="28">
        <v>574000000</v>
      </c>
      <c r="M98" s="28">
        <v>0</v>
      </c>
      <c r="N98" s="28">
        <v>574000000</v>
      </c>
      <c r="O98" s="28">
        <v>0</v>
      </c>
      <c r="P98" s="30" t="s">
        <v>25</v>
      </c>
      <c r="Q98" s="29" t="s">
        <v>461</v>
      </c>
      <c r="R98" s="29"/>
      <c r="S98" s="33">
        <v>0</v>
      </c>
      <c r="T98" s="88" t="s">
        <v>26</v>
      </c>
      <c r="U98" s="73"/>
    </row>
    <row r="99" spans="1:21" ht="64.5" customHeight="1">
      <c r="A99" s="22">
        <v>147</v>
      </c>
      <c r="B99" s="33" t="s">
        <v>123</v>
      </c>
      <c r="C99" s="22">
        <v>2219</v>
      </c>
      <c r="D99" s="34">
        <v>45756</v>
      </c>
      <c r="E99" s="24">
        <v>8025724</v>
      </c>
      <c r="F99" s="25">
        <v>32500000000</v>
      </c>
      <c r="G99" s="22" t="s">
        <v>24</v>
      </c>
      <c r="H99" s="26">
        <v>11520453182.000002</v>
      </c>
      <c r="I99" s="35">
        <v>0</v>
      </c>
      <c r="J99" s="35">
        <v>8524654182</v>
      </c>
      <c r="K99" s="35">
        <v>2995799000</v>
      </c>
      <c r="L99" s="28">
        <v>10958192000</v>
      </c>
      <c r="M99" s="28">
        <v>8524654000</v>
      </c>
      <c r="N99" s="28">
        <v>2433538000</v>
      </c>
      <c r="O99" s="28">
        <v>562261182.00000024</v>
      </c>
      <c r="P99" s="30" t="s">
        <v>25</v>
      </c>
      <c r="Q99" s="29" t="s">
        <v>461</v>
      </c>
      <c r="R99" s="29" t="s">
        <v>124</v>
      </c>
      <c r="S99" s="73">
        <v>210000000</v>
      </c>
      <c r="T99" s="88" t="s">
        <v>26</v>
      </c>
      <c r="U99" s="73"/>
    </row>
    <row r="100" spans="1:21" ht="64.5" customHeight="1">
      <c r="A100" s="22">
        <v>148</v>
      </c>
      <c r="B100" s="33" t="s">
        <v>125</v>
      </c>
      <c r="C100" s="22">
        <v>2219</v>
      </c>
      <c r="D100" s="34">
        <v>45756</v>
      </c>
      <c r="E100" s="24">
        <v>8025726</v>
      </c>
      <c r="F100" s="25">
        <v>30000000000</v>
      </c>
      <c r="G100" s="22" t="s">
        <v>24</v>
      </c>
      <c r="H100" s="26">
        <v>2573420599.9999995</v>
      </c>
      <c r="I100" s="35">
        <v>0</v>
      </c>
      <c r="J100" s="35">
        <v>1203420599.9999995</v>
      </c>
      <c r="K100" s="35">
        <v>1370000000</v>
      </c>
      <c r="L100" s="28">
        <v>1918659000</v>
      </c>
      <c r="M100" s="28">
        <v>548659000</v>
      </c>
      <c r="N100" s="28">
        <v>1370000000</v>
      </c>
      <c r="O100" s="28">
        <v>654761599.9999994</v>
      </c>
      <c r="P100" s="30" t="s">
        <v>25</v>
      </c>
      <c r="Q100" s="29" t="s">
        <v>461</v>
      </c>
      <c r="R100" s="29" t="s">
        <v>126</v>
      </c>
      <c r="S100" s="73">
        <v>654761600</v>
      </c>
      <c r="T100" s="88" t="s">
        <v>26</v>
      </c>
      <c r="U100" s="73">
        <f>J100-M100</f>
        <v>654761599.99999952</v>
      </c>
    </row>
    <row r="101" spans="1:21" ht="64.5" customHeight="1">
      <c r="A101" s="22">
        <v>149</v>
      </c>
      <c r="B101" s="33" t="s">
        <v>127</v>
      </c>
      <c r="C101" s="22">
        <v>2219</v>
      </c>
      <c r="D101" s="34">
        <v>45756</v>
      </c>
      <c r="E101" s="24">
        <v>8025727</v>
      </c>
      <c r="F101" s="25">
        <v>12000000000</v>
      </c>
      <c r="G101" s="22" t="s">
        <v>24</v>
      </c>
      <c r="H101" s="26">
        <v>755680000</v>
      </c>
      <c r="I101" s="35">
        <v>0</v>
      </c>
      <c r="J101" s="35">
        <v>0</v>
      </c>
      <c r="K101" s="35">
        <v>755680000</v>
      </c>
      <c r="L101" s="28">
        <v>755680000</v>
      </c>
      <c r="M101" s="28">
        <v>0</v>
      </c>
      <c r="N101" s="28">
        <v>755680000</v>
      </c>
      <c r="O101" s="28">
        <v>0</v>
      </c>
      <c r="P101" s="30" t="s">
        <v>25</v>
      </c>
      <c r="Q101" s="29" t="s">
        <v>461</v>
      </c>
      <c r="R101" s="29"/>
      <c r="S101" s="33">
        <v>0</v>
      </c>
      <c r="T101" s="88" t="s">
        <v>26</v>
      </c>
      <c r="U101" s="73"/>
    </row>
    <row r="102" spans="1:21" ht="64.5" customHeight="1">
      <c r="A102" s="22">
        <v>152</v>
      </c>
      <c r="B102" s="40" t="s">
        <v>128</v>
      </c>
      <c r="C102" s="22">
        <v>2219</v>
      </c>
      <c r="D102" s="34">
        <v>45756</v>
      </c>
      <c r="E102" s="24">
        <v>8027328</v>
      </c>
      <c r="F102" s="25">
        <v>9101229000</v>
      </c>
      <c r="G102" s="22" t="s">
        <v>24</v>
      </c>
      <c r="H102" s="26">
        <v>157000000</v>
      </c>
      <c r="I102" s="35">
        <v>0</v>
      </c>
      <c r="J102" s="35">
        <v>0</v>
      </c>
      <c r="K102" s="35">
        <v>157000000</v>
      </c>
      <c r="L102" s="28">
        <v>145487000</v>
      </c>
      <c r="M102" s="28">
        <v>0</v>
      </c>
      <c r="N102" s="28">
        <v>145487000</v>
      </c>
      <c r="O102" s="28">
        <v>11513000.000000006</v>
      </c>
      <c r="P102" s="30" t="s">
        <v>25</v>
      </c>
      <c r="Q102" s="29" t="s">
        <v>461</v>
      </c>
      <c r="R102" s="29" t="s">
        <v>65</v>
      </c>
      <c r="S102" s="73">
        <v>0</v>
      </c>
      <c r="T102" s="88" t="s">
        <v>26</v>
      </c>
      <c r="U102" s="73"/>
    </row>
    <row r="103" spans="1:21" ht="64.5" customHeight="1">
      <c r="A103" s="22">
        <v>156</v>
      </c>
      <c r="B103" s="33" t="s">
        <v>129</v>
      </c>
      <c r="C103" s="22">
        <v>2219</v>
      </c>
      <c r="D103" s="34">
        <v>45756</v>
      </c>
      <c r="E103" s="24">
        <v>8031934</v>
      </c>
      <c r="F103" s="25">
        <v>5920002000</v>
      </c>
      <c r="G103" s="22" t="s">
        <v>24</v>
      </c>
      <c r="H103" s="26">
        <v>779999999.99999952</v>
      </c>
      <c r="I103" s="35">
        <v>0</v>
      </c>
      <c r="J103" s="35">
        <v>779999999.99999952</v>
      </c>
      <c r="K103" s="35">
        <v>0</v>
      </c>
      <c r="L103" s="28">
        <v>562425000</v>
      </c>
      <c r="M103" s="28">
        <v>562425000</v>
      </c>
      <c r="N103" s="28">
        <v>0</v>
      </c>
      <c r="O103" s="28">
        <v>217574999.99999958</v>
      </c>
      <c r="P103" s="30" t="s">
        <v>25</v>
      </c>
      <c r="Q103" s="29" t="s">
        <v>461</v>
      </c>
      <c r="R103" s="29" t="s">
        <v>130</v>
      </c>
      <c r="S103" s="73">
        <v>55000000</v>
      </c>
      <c r="T103" s="88" t="s">
        <v>26</v>
      </c>
      <c r="U103" s="73">
        <f>+S103</f>
        <v>55000000</v>
      </c>
    </row>
    <row r="104" spans="1:21" ht="64.5" customHeight="1">
      <c r="A104" s="22">
        <v>158</v>
      </c>
      <c r="B104" s="33" t="s">
        <v>131</v>
      </c>
      <c r="C104" s="22">
        <v>2219</v>
      </c>
      <c r="D104" s="34">
        <v>45756</v>
      </c>
      <c r="E104" s="24">
        <v>8032248</v>
      </c>
      <c r="F104" s="25">
        <v>8500000000</v>
      </c>
      <c r="G104" s="22" t="s">
        <v>24</v>
      </c>
      <c r="H104" s="26">
        <v>956880999.99999964</v>
      </c>
      <c r="I104" s="35">
        <v>0</v>
      </c>
      <c r="J104" s="35">
        <v>604672999.99999964</v>
      </c>
      <c r="K104" s="35">
        <v>352207999.99999994</v>
      </c>
      <c r="L104" s="28">
        <v>956880999.99999964</v>
      </c>
      <c r="M104" s="28">
        <v>604672999.99999964</v>
      </c>
      <c r="N104" s="28">
        <v>352207999.99999994</v>
      </c>
      <c r="O104" s="28">
        <v>0</v>
      </c>
      <c r="P104" s="30" t="s">
        <v>25</v>
      </c>
      <c r="Q104" s="29" t="s">
        <v>461</v>
      </c>
      <c r="R104" s="29"/>
      <c r="S104" s="33">
        <v>0</v>
      </c>
      <c r="T104" s="88" t="s">
        <v>26</v>
      </c>
      <c r="U104" s="89"/>
    </row>
    <row r="105" spans="1:21" ht="64.5" customHeight="1">
      <c r="A105" s="22">
        <v>161</v>
      </c>
      <c r="B105" s="33" t="s">
        <v>132</v>
      </c>
      <c r="C105" s="22">
        <v>2219</v>
      </c>
      <c r="D105" s="34">
        <v>45756</v>
      </c>
      <c r="E105" s="24">
        <v>8035278</v>
      </c>
      <c r="F105" s="25">
        <v>11500000000</v>
      </c>
      <c r="G105" s="22" t="s">
        <v>24</v>
      </c>
      <c r="H105" s="26">
        <v>1447201000.0000002</v>
      </c>
      <c r="I105" s="35">
        <v>0</v>
      </c>
      <c r="J105" s="35">
        <v>1135171000.0000002</v>
      </c>
      <c r="K105" s="35">
        <v>312030000</v>
      </c>
      <c r="L105" s="28">
        <v>1447030000</v>
      </c>
      <c r="M105" s="28">
        <v>1135171000.0000002</v>
      </c>
      <c r="N105" s="28">
        <v>311858999.9999997</v>
      </c>
      <c r="O105" s="28">
        <v>171000.00000027649</v>
      </c>
      <c r="P105" s="30" t="s">
        <v>25</v>
      </c>
      <c r="Q105" s="29" t="s">
        <v>461</v>
      </c>
      <c r="R105" s="29" t="s">
        <v>65</v>
      </c>
      <c r="S105" s="73">
        <v>0</v>
      </c>
      <c r="T105" s="88" t="s">
        <v>26</v>
      </c>
      <c r="U105" s="89"/>
    </row>
    <row r="106" spans="1:21" ht="64.5" customHeight="1">
      <c r="A106" s="22">
        <v>163</v>
      </c>
      <c r="B106" s="33" t="s">
        <v>133</v>
      </c>
      <c r="C106" s="22">
        <v>2219</v>
      </c>
      <c r="D106" s="34">
        <v>45756</v>
      </c>
      <c r="E106" s="24">
        <v>8036265</v>
      </c>
      <c r="F106" s="25">
        <v>10665234000</v>
      </c>
      <c r="G106" s="22" t="s">
        <v>24</v>
      </c>
      <c r="H106" s="26">
        <v>2578205200</v>
      </c>
      <c r="I106" s="35">
        <v>0</v>
      </c>
      <c r="J106" s="35">
        <v>0</v>
      </c>
      <c r="K106" s="35">
        <v>2578205200</v>
      </c>
      <c r="L106" s="28">
        <v>2578205200</v>
      </c>
      <c r="M106" s="28">
        <v>0</v>
      </c>
      <c r="N106" s="28">
        <v>2578205200</v>
      </c>
      <c r="O106" s="28">
        <v>0</v>
      </c>
      <c r="P106" s="30" t="s">
        <v>25</v>
      </c>
      <c r="Q106" s="29" t="s">
        <v>461</v>
      </c>
      <c r="R106" s="29"/>
      <c r="S106" s="33">
        <v>0</v>
      </c>
      <c r="T106" s="88" t="s">
        <v>26</v>
      </c>
      <c r="U106" s="89"/>
    </row>
    <row r="107" spans="1:21" ht="64.5" customHeight="1">
      <c r="A107" s="22">
        <v>188</v>
      </c>
      <c r="B107" s="33" t="s">
        <v>134</v>
      </c>
      <c r="C107" s="22">
        <v>2219</v>
      </c>
      <c r="D107" s="34">
        <v>45756</v>
      </c>
      <c r="E107" s="24">
        <v>8055489</v>
      </c>
      <c r="F107" s="25">
        <v>13000000000</v>
      </c>
      <c r="G107" s="22" t="s">
        <v>24</v>
      </c>
      <c r="H107" s="26">
        <v>1369219000.000001</v>
      </c>
      <c r="I107" s="35">
        <v>0</v>
      </c>
      <c r="J107" s="35">
        <v>1369219000.000001</v>
      </c>
      <c r="K107" s="35">
        <v>0</v>
      </c>
      <c r="L107" s="28">
        <v>673029000</v>
      </c>
      <c r="M107" s="28">
        <v>673029000</v>
      </c>
      <c r="N107" s="28">
        <v>0</v>
      </c>
      <c r="O107" s="28">
        <v>696190000.00000095</v>
      </c>
      <c r="P107" s="30" t="s">
        <v>25</v>
      </c>
      <c r="Q107" s="29" t="s">
        <v>461</v>
      </c>
      <c r="R107" s="29" t="s">
        <v>65</v>
      </c>
      <c r="S107" s="73">
        <v>0</v>
      </c>
      <c r="T107" s="88" t="s">
        <v>26</v>
      </c>
      <c r="U107" s="89"/>
    </row>
    <row r="108" spans="1:21" ht="64.5" customHeight="1">
      <c r="A108" s="22">
        <v>189</v>
      </c>
      <c r="B108" s="33" t="s">
        <v>135</v>
      </c>
      <c r="C108" s="22">
        <v>2219</v>
      </c>
      <c r="D108" s="34">
        <v>45756</v>
      </c>
      <c r="E108" s="24">
        <v>8055490</v>
      </c>
      <c r="F108" s="25">
        <v>2840000000</v>
      </c>
      <c r="G108" s="22" t="s">
        <v>24</v>
      </c>
      <c r="H108" s="26">
        <v>310445000</v>
      </c>
      <c r="I108" s="35">
        <v>0</v>
      </c>
      <c r="J108" s="35">
        <v>310445000</v>
      </c>
      <c r="K108" s="35">
        <v>0</v>
      </c>
      <c r="L108" s="28">
        <v>181000000</v>
      </c>
      <c r="M108" s="28">
        <v>181000000</v>
      </c>
      <c r="N108" s="28">
        <v>0</v>
      </c>
      <c r="O108" s="28">
        <v>129445000</v>
      </c>
      <c r="P108" s="30" t="s">
        <v>25</v>
      </c>
      <c r="Q108" s="29" t="s">
        <v>461</v>
      </c>
      <c r="R108" s="29" t="s">
        <v>136</v>
      </c>
      <c r="S108" s="73">
        <v>25000000</v>
      </c>
      <c r="T108" s="73">
        <v>25000000</v>
      </c>
      <c r="U108" s="73">
        <v>25000000</v>
      </c>
    </row>
    <row r="109" spans="1:21" ht="64.5" customHeight="1">
      <c r="A109" s="22">
        <v>190</v>
      </c>
      <c r="B109" s="33" t="s">
        <v>137</v>
      </c>
      <c r="C109" s="22">
        <v>2853</v>
      </c>
      <c r="D109" s="34" t="s">
        <v>74</v>
      </c>
      <c r="E109" s="24">
        <v>8056425</v>
      </c>
      <c r="F109" s="25">
        <v>4700000000</v>
      </c>
      <c r="G109" s="22" t="s">
        <v>24</v>
      </c>
      <c r="H109" s="26">
        <v>470000000</v>
      </c>
      <c r="I109" s="35">
        <v>0</v>
      </c>
      <c r="J109" s="35">
        <v>0</v>
      </c>
      <c r="K109" s="27">
        <v>470000000</v>
      </c>
      <c r="L109" s="28">
        <v>466172000</v>
      </c>
      <c r="M109" s="28">
        <v>0</v>
      </c>
      <c r="N109" s="28">
        <v>466172000</v>
      </c>
      <c r="O109" s="28">
        <v>3827999.9999999744</v>
      </c>
      <c r="P109" s="30" t="s">
        <v>25</v>
      </c>
      <c r="Q109" s="29" t="s">
        <v>461</v>
      </c>
      <c r="R109" s="29" t="s">
        <v>65</v>
      </c>
      <c r="S109" s="73">
        <v>0</v>
      </c>
      <c r="T109" s="88" t="s">
        <v>26</v>
      </c>
      <c r="U109" s="89"/>
    </row>
    <row r="110" spans="1:21" ht="64.5" customHeight="1">
      <c r="A110" s="22">
        <v>213</v>
      </c>
      <c r="B110" s="33" t="s">
        <v>138</v>
      </c>
      <c r="C110" s="22">
        <v>2219</v>
      </c>
      <c r="D110" s="34">
        <v>45756</v>
      </c>
      <c r="E110" s="24">
        <v>8071084</v>
      </c>
      <c r="F110" s="25">
        <v>7689581000</v>
      </c>
      <c r="G110" s="22" t="s">
        <v>24</v>
      </c>
      <c r="H110" s="26">
        <v>1379590000.0000002</v>
      </c>
      <c r="I110" s="35">
        <v>0</v>
      </c>
      <c r="J110" s="35">
        <v>879590000.00000012</v>
      </c>
      <c r="K110" s="35">
        <v>500000000</v>
      </c>
      <c r="L110" s="28">
        <v>1373061000</v>
      </c>
      <c r="M110" s="28">
        <v>879590000.00000012</v>
      </c>
      <c r="N110" s="28">
        <v>493470999.99999976</v>
      </c>
      <c r="O110" s="28">
        <v>6529000.0000002235</v>
      </c>
      <c r="P110" s="30" t="s">
        <v>25</v>
      </c>
      <c r="Q110" s="29" t="s">
        <v>461</v>
      </c>
      <c r="R110" s="29" t="s">
        <v>65</v>
      </c>
      <c r="S110" s="73">
        <v>0</v>
      </c>
      <c r="T110" s="88" t="s">
        <v>26</v>
      </c>
      <c r="U110" s="89"/>
    </row>
    <row r="111" spans="1:21" ht="64.5" customHeight="1">
      <c r="A111" s="22">
        <v>214</v>
      </c>
      <c r="B111" s="33" t="s">
        <v>139</v>
      </c>
      <c r="C111" s="22">
        <v>2219</v>
      </c>
      <c r="D111" s="34">
        <v>45756</v>
      </c>
      <c r="E111" s="24">
        <v>8071085</v>
      </c>
      <c r="F111" s="25">
        <v>3886000000</v>
      </c>
      <c r="G111" s="22" t="s">
        <v>24</v>
      </c>
      <c r="H111" s="26">
        <v>96338000.000000209</v>
      </c>
      <c r="I111" s="35">
        <v>0</v>
      </c>
      <c r="J111" s="35">
        <v>89280000.000000194</v>
      </c>
      <c r="K111" s="35">
        <v>7058000.0000000065</v>
      </c>
      <c r="L111" s="28">
        <v>96058000</v>
      </c>
      <c r="M111" s="28">
        <v>89280000.000000194</v>
      </c>
      <c r="N111" s="28">
        <v>6777999.9999998072</v>
      </c>
      <c r="O111" s="28">
        <v>280000.00000020012</v>
      </c>
      <c r="P111" s="30" t="s">
        <v>25</v>
      </c>
      <c r="Q111" s="29" t="s">
        <v>461</v>
      </c>
      <c r="R111" s="29" t="s">
        <v>65</v>
      </c>
      <c r="S111" s="73">
        <v>0</v>
      </c>
      <c r="T111" s="88" t="s">
        <v>26</v>
      </c>
      <c r="U111" s="89"/>
    </row>
    <row r="112" spans="1:21" ht="64.5" customHeight="1">
      <c r="A112" s="22">
        <v>215</v>
      </c>
      <c r="B112" s="33" t="s">
        <v>140</v>
      </c>
      <c r="C112" s="22">
        <v>2219</v>
      </c>
      <c r="D112" s="34">
        <v>45756</v>
      </c>
      <c r="E112" s="24">
        <v>8071089</v>
      </c>
      <c r="F112" s="25">
        <v>4600000000</v>
      </c>
      <c r="G112" s="22" t="s">
        <v>24</v>
      </c>
      <c r="H112" s="26">
        <v>494233999.99999982</v>
      </c>
      <c r="I112" s="35">
        <v>0</v>
      </c>
      <c r="J112" s="35">
        <v>315469999.99999982</v>
      </c>
      <c r="K112" s="35">
        <v>178764000</v>
      </c>
      <c r="L112" s="28">
        <v>493764000</v>
      </c>
      <c r="M112" s="28">
        <v>315469999.99999982</v>
      </c>
      <c r="N112" s="28">
        <v>178294000.00000021</v>
      </c>
      <c r="O112" s="28">
        <v>469999.99999979988</v>
      </c>
      <c r="P112" s="30" t="s">
        <v>25</v>
      </c>
      <c r="Q112" s="29" t="s">
        <v>461</v>
      </c>
      <c r="R112" s="29" t="s">
        <v>65</v>
      </c>
      <c r="S112" s="73">
        <v>0</v>
      </c>
      <c r="T112" s="88" t="s">
        <v>26</v>
      </c>
      <c r="U112" s="89"/>
    </row>
    <row r="113" spans="1:21" ht="64.5" customHeight="1">
      <c r="A113" s="22">
        <v>217</v>
      </c>
      <c r="B113" s="33" t="s">
        <v>141</v>
      </c>
      <c r="C113" s="22">
        <v>2219</v>
      </c>
      <c r="D113" s="34">
        <v>45756</v>
      </c>
      <c r="E113" s="24">
        <v>8072692</v>
      </c>
      <c r="F113" s="25">
        <v>7471171000</v>
      </c>
      <c r="G113" s="22" t="s">
        <v>24</v>
      </c>
      <c r="H113" s="26">
        <v>544183000</v>
      </c>
      <c r="I113" s="35">
        <v>0</v>
      </c>
      <c r="J113" s="35">
        <v>544183000</v>
      </c>
      <c r="K113" s="35">
        <v>0</v>
      </c>
      <c r="L113" s="28">
        <v>541118000</v>
      </c>
      <c r="M113" s="28">
        <v>541118000</v>
      </c>
      <c r="N113" s="28">
        <v>0</v>
      </c>
      <c r="O113" s="28">
        <v>3064999.9999999409</v>
      </c>
      <c r="P113" s="30" t="s">
        <v>25</v>
      </c>
      <c r="Q113" s="29" t="s">
        <v>461</v>
      </c>
      <c r="R113" s="29" t="s">
        <v>736</v>
      </c>
      <c r="S113" s="73">
        <v>3065000</v>
      </c>
      <c r="T113" s="73">
        <v>3065000</v>
      </c>
      <c r="U113" s="73">
        <v>3065000</v>
      </c>
    </row>
    <row r="114" spans="1:21" ht="64.5" customHeight="1">
      <c r="A114" s="22">
        <v>219</v>
      </c>
      <c r="B114" s="33" t="s">
        <v>142</v>
      </c>
      <c r="C114" s="22">
        <v>2219</v>
      </c>
      <c r="D114" s="34">
        <v>45756</v>
      </c>
      <c r="E114" s="24">
        <v>8072694</v>
      </c>
      <c r="F114" s="25">
        <v>16000000000</v>
      </c>
      <c r="G114" s="22" t="s">
        <v>24</v>
      </c>
      <c r="H114" s="26">
        <v>7242453000</v>
      </c>
      <c r="I114" s="35">
        <v>0</v>
      </c>
      <c r="J114" s="35">
        <v>6742453000</v>
      </c>
      <c r="K114" s="35">
        <v>500000000</v>
      </c>
      <c r="L114" s="28">
        <v>7242000000</v>
      </c>
      <c r="M114" s="28">
        <v>6742000000</v>
      </c>
      <c r="N114" s="28">
        <v>500000000</v>
      </c>
      <c r="O114" s="28">
        <v>453000.00000042928</v>
      </c>
      <c r="P114" s="30" t="s">
        <v>25</v>
      </c>
      <c r="Q114" s="29" t="s">
        <v>461</v>
      </c>
      <c r="R114" s="29"/>
      <c r="S114" s="73">
        <v>0</v>
      </c>
      <c r="T114" s="88" t="s">
        <v>26</v>
      </c>
      <c r="U114" s="89"/>
    </row>
    <row r="115" spans="1:21" ht="64.5" customHeight="1">
      <c r="A115" s="22">
        <v>222</v>
      </c>
      <c r="B115" s="33" t="s">
        <v>143</v>
      </c>
      <c r="C115" s="22">
        <v>2219</v>
      </c>
      <c r="D115" s="34">
        <v>45756</v>
      </c>
      <c r="E115" s="24">
        <v>8073437</v>
      </c>
      <c r="F115" s="25">
        <v>8550000000</v>
      </c>
      <c r="G115" s="22" t="s">
        <v>24</v>
      </c>
      <c r="H115" s="26">
        <v>548890999.99999964</v>
      </c>
      <c r="I115" s="35">
        <v>0</v>
      </c>
      <c r="J115" s="35">
        <v>548890999.99999964</v>
      </c>
      <c r="K115" s="35">
        <v>0</v>
      </c>
      <c r="L115" s="28">
        <v>537316390</v>
      </c>
      <c r="M115" s="28">
        <v>537316390</v>
      </c>
      <c r="N115" s="28">
        <v>0</v>
      </c>
      <c r="O115" s="28">
        <v>11574609.999999667</v>
      </c>
      <c r="P115" s="30" t="s">
        <v>25</v>
      </c>
      <c r="Q115" s="29" t="s">
        <v>461</v>
      </c>
      <c r="R115" s="29" t="s">
        <v>65</v>
      </c>
      <c r="S115" s="73">
        <v>0</v>
      </c>
      <c r="T115" s="88" t="s">
        <v>26</v>
      </c>
      <c r="U115" s="89"/>
    </row>
    <row r="116" spans="1:21" ht="64.5" customHeight="1">
      <c r="A116" s="22">
        <v>226</v>
      </c>
      <c r="B116" s="33" t="s">
        <v>144</v>
      </c>
      <c r="C116" s="22">
        <v>2219</v>
      </c>
      <c r="D116" s="34">
        <v>45756</v>
      </c>
      <c r="E116" s="24">
        <v>8076310</v>
      </c>
      <c r="F116" s="25">
        <v>4478037000</v>
      </c>
      <c r="G116" s="22" t="s">
        <v>24</v>
      </c>
      <c r="H116" s="26">
        <v>263334999.99999997</v>
      </c>
      <c r="I116" s="35">
        <v>0</v>
      </c>
      <c r="J116" s="35">
        <v>0</v>
      </c>
      <c r="K116" s="35">
        <v>263334999.99999997</v>
      </c>
      <c r="L116" s="28">
        <v>263334999.99999997</v>
      </c>
      <c r="M116" s="28">
        <v>0</v>
      </c>
      <c r="N116" s="28">
        <v>263334999.99999997</v>
      </c>
      <c r="O116" s="28">
        <v>0</v>
      </c>
      <c r="P116" s="30" t="s">
        <v>25</v>
      </c>
      <c r="Q116" s="29" t="s">
        <v>461</v>
      </c>
      <c r="R116" s="29"/>
      <c r="S116" s="33">
        <v>0</v>
      </c>
      <c r="T116" s="88" t="s">
        <v>26</v>
      </c>
      <c r="U116" s="89"/>
    </row>
    <row r="117" spans="1:21" ht="64.5" customHeight="1">
      <c r="A117" s="22">
        <v>233</v>
      </c>
      <c r="B117" s="33" t="s">
        <v>145</v>
      </c>
      <c r="C117" s="22">
        <v>2219</v>
      </c>
      <c r="D117" s="34">
        <v>45756</v>
      </c>
      <c r="E117" s="24">
        <v>8077839</v>
      </c>
      <c r="F117" s="25">
        <v>4059000000</v>
      </c>
      <c r="G117" s="22" t="s">
        <v>24</v>
      </c>
      <c r="H117" s="26">
        <v>226606000.00000021</v>
      </c>
      <c r="I117" s="35">
        <v>0</v>
      </c>
      <c r="J117" s="35">
        <v>208606000.00000021</v>
      </c>
      <c r="K117" s="35">
        <v>18000000</v>
      </c>
      <c r="L117" s="28">
        <v>226536000</v>
      </c>
      <c r="M117" s="28">
        <v>208606000.00000021</v>
      </c>
      <c r="N117" s="28">
        <v>17929999.99999978</v>
      </c>
      <c r="O117" s="28">
        <v>70000.000000220549</v>
      </c>
      <c r="P117" s="30" t="s">
        <v>25</v>
      </c>
      <c r="Q117" s="29" t="s">
        <v>461</v>
      </c>
      <c r="R117" s="29" t="s">
        <v>65</v>
      </c>
      <c r="S117" s="73">
        <v>0</v>
      </c>
      <c r="T117" s="88" t="s">
        <v>26</v>
      </c>
      <c r="U117" s="89"/>
    </row>
    <row r="118" spans="1:21" ht="64.5" customHeight="1">
      <c r="A118" s="22">
        <v>243</v>
      </c>
      <c r="B118" s="33" t="s">
        <v>146</v>
      </c>
      <c r="C118" s="22">
        <v>2219</v>
      </c>
      <c r="D118" s="34">
        <v>45756</v>
      </c>
      <c r="E118" s="24">
        <v>8081345</v>
      </c>
      <c r="F118" s="25">
        <v>11351277000</v>
      </c>
      <c r="G118" s="22" t="s">
        <v>24</v>
      </c>
      <c r="H118" s="26">
        <v>5147449840</v>
      </c>
      <c r="I118" s="35">
        <v>0</v>
      </c>
      <c r="J118" s="35">
        <v>129444840</v>
      </c>
      <c r="K118" s="35">
        <v>5018005000</v>
      </c>
      <c r="L118" s="28">
        <v>5147445000</v>
      </c>
      <c r="M118" s="28">
        <v>129440000</v>
      </c>
      <c r="N118" s="28">
        <v>5018005000</v>
      </c>
      <c r="O118" s="28">
        <v>4840.0000005131005</v>
      </c>
      <c r="P118" s="30" t="s">
        <v>25</v>
      </c>
      <c r="Q118" s="29" t="s">
        <v>461</v>
      </c>
      <c r="R118" s="29"/>
      <c r="S118" s="73">
        <v>0</v>
      </c>
      <c r="T118" s="88" t="s">
        <v>26</v>
      </c>
      <c r="U118" s="89"/>
    </row>
    <row r="119" spans="1:21" ht="64.5" customHeight="1">
      <c r="A119" s="22">
        <v>247</v>
      </c>
      <c r="B119" s="33" t="s">
        <v>147</v>
      </c>
      <c r="C119" s="22">
        <v>2219</v>
      </c>
      <c r="D119" s="34">
        <v>45756</v>
      </c>
      <c r="E119" s="24">
        <v>8084057</v>
      </c>
      <c r="F119" s="25">
        <v>1209157000</v>
      </c>
      <c r="G119" s="22" t="s">
        <v>24</v>
      </c>
      <c r="H119" s="26">
        <v>89418999.99999997</v>
      </c>
      <c r="I119" s="35">
        <v>0</v>
      </c>
      <c r="J119" s="35">
        <v>57366999.999999963</v>
      </c>
      <c r="K119" s="35">
        <v>32052000.000000007</v>
      </c>
      <c r="L119" s="28">
        <v>89052000</v>
      </c>
      <c r="M119" s="28">
        <v>57366999.999999963</v>
      </c>
      <c r="N119" s="28">
        <v>31685000.000000045</v>
      </c>
      <c r="O119" s="28">
        <v>366999.99999996182</v>
      </c>
      <c r="P119" s="30" t="s">
        <v>25</v>
      </c>
      <c r="Q119" s="29" t="s">
        <v>461</v>
      </c>
      <c r="R119" s="29" t="s">
        <v>65</v>
      </c>
      <c r="S119" s="73">
        <v>0</v>
      </c>
      <c r="T119" s="88" t="s">
        <v>26</v>
      </c>
      <c r="U119" s="89"/>
    </row>
    <row r="120" spans="1:21" ht="64.5" customHeight="1">
      <c r="A120" s="22">
        <v>257</v>
      </c>
      <c r="B120" s="33" t="s">
        <v>148</v>
      </c>
      <c r="C120" s="22">
        <v>2219</v>
      </c>
      <c r="D120" s="34">
        <v>45756</v>
      </c>
      <c r="E120" s="24">
        <v>8087322</v>
      </c>
      <c r="F120" s="25">
        <v>1292552000</v>
      </c>
      <c r="G120" s="22" t="s">
        <v>24</v>
      </c>
      <c r="H120" s="26">
        <v>108498000.00000004</v>
      </c>
      <c r="I120" s="35">
        <v>0</v>
      </c>
      <c r="J120" s="35">
        <v>62450000.000000045</v>
      </c>
      <c r="K120" s="35">
        <v>46048000</v>
      </c>
      <c r="L120" s="28">
        <v>107837000</v>
      </c>
      <c r="M120" s="28">
        <v>62450000.000000045</v>
      </c>
      <c r="N120" s="28">
        <v>45386999.999999955</v>
      </c>
      <c r="O120" s="28">
        <v>661000.000000044</v>
      </c>
      <c r="P120" s="30" t="s">
        <v>25</v>
      </c>
      <c r="Q120" s="29" t="s">
        <v>461</v>
      </c>
      <c r="R120" s="29" t="s">
        <v>65</v>
      </c>
      <c r="S120" s="73">
        <v>0</v>
      </c>
      <c r="T120" s="88" t="s">
        <v>26</v>
      </c>
      <c r="U120" s="89"/>
    </row>
    <row r="121" spans="1:21" ht="64.5" customHeight="1">
      <c r="A121" s="22">
        <v>260</v>
      </c>
      <c r="B121" s="33" t="s">
        <v>149</v>
      </c>
      <c r="C121" s="22">
        <v>2219</v>
      </c>
      <c r="D121" s="34">
        <v>45756</v>
      </c>
      <c r="E121" s="24">
        <v>8089286</v>
      </c>
      <c r="F121" s="25">
        <v>37500000000</v>
      </c>
      <c r="G121" s="22" t="s">
        <v>24</v>
      </c>
      <c r="H121" s="26">
        <v>29244478000</v>
      </c>
      <c r="I121" s="35">
        <v>0</v>
      </c>
      <c r="J121" s="35">
        <v>10244478000</v>
      </c>
      <c r="K121" s="27">
        <v>19000000000</v>
      </c>
      <c r="L121" s="28">
        <v>29244478000</v>
      </c>
      <c r="M121" s="28">
        <v>10244478000</v>
      </c>
      <c r="N121" s="28">
        <v>19000000000</v>
      </c>
      <c r="O121" s="28">
        <v>0</v>
      </c>
      <c r="P121" s="30" t="s">
        <v>25</v>
      </c>
      <c r="Q121" s="29" t="s">
        <v>461</v>
      </c>
      <c r="R121" s="29"/>
      <c r="S121" s="33">
        <v>0</v>
      </c>
      <c r="T121" s="88" t="s">
        <v>26</v>
      </c>
      <c r="U121" s="89"/>
    </row>
    <row r="122" spans="1:21" ht="64.5" customHeight="1">
      <c r="A122" s="22">
        <v>261</v>
      </c>
      <c r="B122" s="33" t="s">
        <v>150</v>
      </c>
      <c r="C122" s="22">
        <v>2219</v>
      </c>
      <c r="D122" s="34">
        <v>45756</v>
      </c>
      <c r="E122" s="24">
        <v>8090431</v>
      </c>
      <c r="F122" s="25">
        <v>12000000000</v>
      </c>
      <c r="G122" s="22" t="s">
        <v>24</v>
      </c>
      <c r="H122" s="26">
        <v>1292435004.9999993</v>
      </c>
      <c r="I122" s="35">
        <v>0</v>
      </c>
      <c r="J122" s="35">
        <v>1292435004.9999993</v>
      </c>
      <c r="K122" s="35">
        <v>0</v>
      </c>
      <c r="L122" s="28">
        <v>908698893</v>
      </c>
      <c r="M122" s="28">
        <v>908698893</v>
      </c>
      <c r="N122" s="28">
        <v>0</v>
      </c>
      <c r="O122" s="28">
        <v>383736111.99999934</v>
      </c>
      <c r="P122" s="30" t="s">
        <v>25</v>
      </c>
      <c r="Q122" s="29" t="s">
        <v>461</v>
      </c>
      <c r="R122" s="29" t="s">
        <v>65</v>
      </c>
      <c r="S122" s="73">
        <v>0</v>
      </c>
      <c r="T122" s="88" t="s">
        <v>26</v>
      </c>
      <c r="U122" s="89"/>
    </row>
    <row r="123" spans="1:21" ht="64.5" customHeight="1">
      <c r="A123" s="22">
        <v>264</v>
      </c>
      <c r="B123" s="33" t="s">
        <v>151</v>
      </c>
      <c r="C123" s="22">
        <v>2219</v>
      </c>
      <c r="D123" s="34">
        <v>45756</v>
      </c>
      <c r="E123" s="24">
        <v>8090435</v>
      </c>
      <c r="F123" s="25">
        <v>38000000000</v>
      </c>
      <c r="G123" s="22" t="s">
        <v>24</v>
      </c>
      <c r="H123" s="26">
        <v>1939828000</v>
      </c>
      <c r="I123" s="35">
        <v>0</v>
      </c>
      <c r="J123" s="35">
        <v>1936739000</v>
      </c>
      <c r="K123" s="35">
        <v>3088999.9999999418</v>
      </c>
      <c r="L123" s="28">
        <v>1939828000</v>
      </c>
      <c r="M123" s="28">
        <v>1936739000</v>
      </c>
      <c r="N123" s="28">
        <v>3088999.9999999418</v>
      </c>
      <c r="O123" s="28">
        <v>0</v>
      </c>
      <c r="P123" s="30" t="s">
        <v>25</v>
      </c>
      <c r="Q123" s="29" t="s">
        <v>461</v>
      </c>
      <c r="R123" s="29"/>
      <c r="S123" s="33">
        <v>0</v>
      </c>
      <c r="T123" s="88" t="s">
        <v>26</v>
      </c>
      <c r="U123" s="89"/>
    </row>
    <row r="124" spans="1:21" ht="64.5" customHeight="1">
      <c r="A124" s="22">
        <v>265</v>
      </c>
      <c r="B124" s="33" t="s">
        <v>152</v>
      </c>
      <c r="C124" s="22">
        <v>2219</v>
      </c>
      <c r="D124" s="34">
        <v>45756</v>
      </c>
      <c r="E124" s="24">
        <v>8091395</v>
      </c>
      <c r="F124" s="25">
        <v>82300000000</v>
      </c>
      <c r="G124" s="22" t="s">
        <v>24</v>
      </c>
      <c r="H124" s="26">
        <v>62663000000</v>
      </c>
      <c r="I124" s="35">
        <v>0</v>
      </c>
      <c r="J124" s="35">
        <v>33163000000</v>
      </c>
      <c r="K124" s="27">
        <v>29500000000</v>
      </c>
      <c r="L124" s="28">
        <v>62663000000</v>
      </c>
      <c r="M124" s="28">
        <v>33163000000</v>
      </c>
      <c r="N124" s="28">
        <v>29500000000</v>
      </c>
      <c r="O124" s="28">
        <v>0</v>
      </c>
      <c r="P124" s="30" t="s">
        <v>25</v>
      </c>
      <c r="Q124" s="29" t="s">
        <v>461</v>
      </c>
      <c r="R124" s="29"/>
      <c r="S124" s="33">
        <v>0</v>
      </c>
      <c r="T124" s="88" t="s">
        <v>26</v>
      </c>
      <c r="U124" s="89"/>
    </row>
    <row r="125" spans="1:21" ht="64.5" customHeight="1">
      <c r="A125" s="22">
        <v>268</v>
      </c>
      <c r="B125" s="33" t="s">
        <v>153</v>
      </c>
      <c r="C125" s="22">
        <v>2219</v>
      </c>
      <c r="D125" s="34">
        <v>45756</v>
      </c>
      <c r="E125" s="24">
        <v>8092890</v>
      </c>
      <c r="F125" s="25">
        <v>2160000000</v>
      </c>
      <c r="G125" s="22" t="s">
        <v>24</v>
      </c>
      <c r="H125" s="26">
        <v>180000000</v>
      </c>
      <c r="I125" s="35">
        <v>0</v>
      </c>
      <c r="J125" s="35">
        <v>0</v>
      </c>
      <c r="K125" s="35">
        <v>180000000</v>
      </c>
      <c r="L125" s="28">
        <v>179740000</v>
      </c>
      <c r="M125" s="28">
        <v>0</v>
      </c>
      <c r="N125" s="28">
        <v>179740000</v>
      </c>
      <c r="O125" s="28">
        <v>259999.99999999092</v>
      </c>
      <c r="P125" s="30" t="s">
        <v>25</v>
      </c>
      <c r="Q125" s="29" t="s">
        <v>461</v>
      </c>
      <c r="R125" s="29" t="s">
        <v>65</v>
      </c>
      <c r="S125" s="73">
        <v>0</v>
      </c>
      <c r="T125" s="88" t="s">
        <v>26</v>
      </c>
      <c r="U125" s="89"/>
    </row>
    <row r="126" spans="1:21" ht="64.5" customHeight="1">
      <c r="A126" s="22">
        <v>269</v>
      </c>
      <c r="B126" s="33" t="s">
        <v>154</v>
      </c>
      <c r="C126" s="22">
        <v>2219</v>
      </c>
      <c r="D126" s="34">
        <v>45756</v>
      </c>
      <c r="E126" s="24">
        <v>8093018</v>
      </c>
      <c r="F126" s="25">
        <v>10000000000</v>
      </c>
      <c r="G126" s="22" t="s">
        <v>24</v>
      </c>
      <c r="H126" s="26">
        <v>8971565999.9999981</v>
      </c>
      <c r="I126" s="35">
        <v>0</v>
      </c>
      <c r="J126" s="35">
        <v>1671565999.9999998</v>
      </c>
      <c r="K126" s="27">
        <v>7300000000</v>
      </c>
      <c r="L126" s="28">
        <v>6252212000</v>
      </c>
      <c r="M126" s="28">
        <v>1671566000</v>
      </c>
      <c r="N126" s="28">
        <v>4580646000</v>
      </c>
      <c r="O126" s="28">
        <v>2719353999.9999995</v>
      </c>
      <c r="P126" s="30" t="s">
        <v>25</v>
      </c>
      <c r="Q126" s="29" t="s">
        <v>461</v>
      </c>
      <c r="R126" s="29" t="s">
        <v>155</v>
      </c>
      <c r="S126" s="73">
        <v>120000000</v>
      </c>
      <c r="T126" s="88" t="s">
        <v>26</v>
      </c>
      <c r="U126" s="90"/>
    </row>
    <row r="127" spans="1:21" ht="64.5" customHeight="1">
      <c r="A127" s="22">
        <v>270</v>
      </c>
      <c r="B127" s="33" t="s">
        <v>156</v>
      </c>
      <c r="C127" s="22">
        <v>2219</v>
      </c>
      <c r="D127" s="34">
        <v>45756</v>
      </c>
      <c r="E127" s="24">
        <v>8093266</v>
      </c>
      <c r="F127" s="25">
        <v>1850000000</v>
      </c>
      <c r="G127" s="22" t="s">
        <v>24</v>
      </c>
      <c r="H127" s="26">
        <v>193247000</v>
      </c>
      <c r="I127" s="35">
        <v>0</v>
      </c>
      <c r="J127" s="35">
        <v>80000000</v>
      </c>
      <c r="K127" s="35">
        <v>113247000.00000001</v>
      </c>
      <c r="L127" s="28">
        <v>177137699</v>
      </c>
      <c r="M127" s="28">
        <v>80000000</v>
      </c>
      <c r="N127" s="28">
        <v>97137699</v>
      </c>
      <c r="O127" s="28">
        <v>16109301.000000017</v>
      </c>
      <c r="P127" s="30" t="s">
        <v>25</v>
      </c>
      <c r="Q127" s="29" t="s">
        <v>461</v>
      </c>
      <c r="R127" s="29" t="s">
        <v>65</v>
      </c>
      <c r="S127" s="73">
        <v>0</v>
      </c>
      <c r="T127" s="88" t="s">
        <v>26</v>
      </c>
      <c r="U127" s="89"/>
    </row>
    <row r="128" spans="1:21" ht="64.5" customHeight="1">
      <c r="A128" s="22">
        <v>271</v>
      </c>
      <c r="B128" s="33" t="s">
        <v>157</v>
      </c>
      <c r="C128" s="22">
        <v>2219</v>
      </c>
      <c r="D128" s="34">
        <v>45756</v>
      </c>
      <c r="E128" s="24">
        <v>8093846</v>
      </c>
      <c r="F128" s="25">
        <v>12000000000</v>
      </c>
      <c r="G128" s="22" t="s">
        <v>24</v>
      </c>
      <c r="H128" s="26">
        <v>2970300455.0000005</v>
      </c>
      <c r="I128" s="35">
        <v>0</v>
      </c>
      <c r="J128" s="35">
        <v>1135195455.0000002</v>
      </c>
      <c r="K128" s="35">
        <v>1835105000</v>
      </c>
      <c r="L128" s="28">
        <v>2970300000</v>
      </c>
      <c r="M128" s="28">
        <v>1135195455.0000002</v>
      </c>
      <c r="N128" s="28">
        <v>1835104545</v>
      </c>
      <c r="O128" s="28">
        <v>455.00000032916432</v>
      </c>
      <c r="P128" s="30" t="s">
        <v>25</v>
      </c>
      <c r="Q128" s="29" t="s">
        <v>461</v>
      </c>
      <c r="R128" s="29"/>
      <c r="S128" s="73">
        <v>0</v>
      </c>
      <c r="T128" s="88" t="s">
        <v>26</v>
      </c>
      <c r="U128" s="89"/>
    </row>
    <row r="129" spans="1:21" ht="64.5" customHeight="1">
      <c r="A129" s="22">
        <v>277</v>
      </c>
      <c r="B129" s="33" t="s">
        <v>158</v>
      </c>
      <c r="C129" s="22">
        <v>2219</v>
      </c>
      <c r="D129" s="34">
        <v>45756</v>
      </c>
      <c r="E129" s="24">
        <v>8097758</v>
      </c>
      <c r="F129" s="25">
        <v>37500000000</v>
      </c>
      <c r="G129" s="22" t="s">
        <v>24</v>
      </c>
      <c r="H129" s="26">
        <v>11895838640</v>
      </c>
      <c r="I129" s="35">
        <v>0</v>
      </c>
      <c r="J129" s="35">
        <v>1182838640</v>
      </c>
      <c r="K129" s="35">
        <v>10713000000</v>
      </c>
      <c r="L129" s="28">
        <v>11895838640</v>
      </c>
      <c r="M129" s="28">
        <v>1182838640</v>
      </c>
      <c r="N129" s="28">
        <v>10713000000</v>
      </c>
      <c r="O129" s="28">
        <v>0</v>
      </c>
      <c r="P129" s="30" t="s">
        <v>25</v>
      </c>
      <c r="Q129" s="29" t="s">
        <v>461</v>
      </c>
      <c r="R129" s="29"/>
      <c r="S129" s="33">
        <v>0</v>
      </c>
      <c r="T129" s="88" t="s">
        <v>26</v>
      </c>
      <c r="U129" s="89"/>
    </row>
    <row r="130" spans="1:21" ht="64.5" customHeight="1">
      <c r="A130" s="22">
        <v>293</v>
      </c>
      <c r="B130" s="33" t="s">
        <v>159</v>
      </c>
      <c r="C130" s="22">
        <v>2219</v>
      </c>
      <c r="D130" s="34">
        <v>45756</v>
      </c>
      <c r="E130" s="24">
        <v>8102881</v>
      </c>
      <c r="F130" s="25">
        <v>20000000000</v>
      </c>
      <c r="G130" s="22" t="s">
        <v>24</v>
      </c>
      <c r="H130" s="26">
        <v>18100000000</v>
      </c>
      <c r="I130" s="35">
        <v>0</v>
      </c>
      <c r="J130" s="35">
        <v>5600000000</v>
      </c>
      <c r="K130" s="35">
        <v>12500000000</v>
      </c>
      <c r="L130" s="28">
        <v>17740172000</v>
      </c>
      <c r="M130" s="28">
        <v>5600000000</v>
      </c>
      <c r="N130" s="28">
        <v>12140172000</v>
      </c>
      <c r="O130" s="28">
        <v>359828000.00000131</v>
      </c>
      <c r="P130" s="30" t="s">
        <v>25</v>
      </c>
      <c r="Q130" s="29" t="s">
        <v>461</v>
      </c>
      <c r="R130" s="29" t="s">
        <v>155</v>
      </c>
      <c r="S130" s="73">
        <v>125000000</v>
      </c>
      <c r="T130" s="88" t="s">
        <v>26</v>
      </c>
      <c r="U130" s="90"/>
    </row>
    <row r="131" spans="1:21" ht="64.5" customHeight="1">
      <c r="A131" s="22">
        <v>298</v>
      </c>
      <c r="B131" s="33" t="s">
        <v>160</v>
      </c>
      <c r="C131" s="22">
        <v>2219</v>
      </c>
      <c r="D131" s="34">
        <v>45756</v>
      </c>
      <c r="E131" s="24">
        <v>8105339</v>
      </c>
      <c r="F131" s="25">
        <v>4127706000</v>
      </c>
      <c r="G131" s="22" t="s">
        <v>24</v>
      </c>
      <c r="H131" s="26">
        <v>891320288.99999988</v>
      </c>
      <c r="I131" s="35">
        <v>0</v>
      </c>
      <c r="J131" s="35">
        <v>809785288.99999988</v>
      </c>
      <c r="K131" s="35">
        <v>81535000</v>
      </c>
      <c r="L131" s="28">
        <v>877881381</v>
      </c>
      <c r="M131" s="28">
        <v>810000000</v>
      </c>
      <c r="N131" s="28">
        <v>67881381</v>
      </c>
      <c r="O131" s="28">
        <v>13438907.999999857</v>
      </c>
      <c r="P131" s="30" t="s">
        <v>25</v>
      </c>
      <c r="Q131" s="29" t="s">
        <v>461</v>
      </c>
      <c r="R131" s="29" t="s">
        <v>65</v>
      </c>
      <c r="S131" s="73">
        <v>0</v>
      </c>
      <c r="T131" s="88" t="s">
        <v>26</v>
      </c>
      <c r="U131" s="89"/>
    </row>
    <row r="132" spans="1:21" ht="64.5" customHeight="1">
      <c r="A132" s="22">
        <v>303</v>
      </c>
      <c r="B132" s="33" t="s">
        <v>161</v>
      </c>
      <c r="C132" s="22">
        <v>2219</v>
      </c>
      <c r="D132" s="34">
        <v>45756</v>
      </c>
      <c r="E132" s="24">
        <v>8106726</v>
      </c>
      <c r="F132" s="25">
        <v>1100000000</v>
      </c>
      <c r="G132" s="22" t="s">
        <v>24</v>
      </c>
      <c r="H132" s="26">
        <v>126072000</v>
      </c>
      <c r="I132" s="35">
        <v>0</v>
      </c>
      <c r="J132" s="35">
        <v>126072000</v>
      </c>
      <c r="K132" s="35">
        <v>0</v>
      </c>
      <c r="L132" s="28">
        <v>126072000</v>
      </c>
      <c r="M132" s="28">
        <v>126072000</v>
      </c>
      <c r="N132" s="28">
        <v>0</v>
      </c>
      <c r="O132" s="28">
        <v>0</v>
      </c>
      <c r="P132" s="30" t="s">
        <v>25</v>
      </c>
      <c r="Q132" s="29" t="s">
        <v>461</v>
      </c>
      <c r="R132" s="29"/>
      <c r="S132" s="33">
        <v>0</v>
      </c>
      <c r="T132" s="88" t="s">
        <v>26</v>
      </c>
      <c r="U132" s="89"/>
    </row>
    <row r="133" spans="1:21" ht="64.5" customHeight="1">
      <c r="A133" s="22">
        <v>304</v>
      </c>
      <c r="B133" s="33" t="s">
        <v>162</v>
      </c>
      <c r="C133" s="22">
        <v>2219</v>
      </c>
      <c r="D133" s="34">
        <v>45756</v>
      </c>
      <c r="E133" s="24">
        <v>8106815</v>
      </c>
      <c r="F133" s="25">
        <v>46200000000</v>
      </c>
      <c r="G133" s="22" t="s">
        <v>24</v>
      </c>
      <c r="H133" s="26">
        <v>13865000000</v>
      </c>
      <c r="I133" s="35">
        <v>0</v>
      </c>
      <c r="J133" s="35">
        <v>1000000000</v>
      </c>
      <c r="K133" s="35">
        <v>12865000000</v>
      </c>
      <c r="L133" s="28">
        <v>13865000000</v>
      </c>
      <c r="M133" s="28">
        <v>1000000000</v>
      </c>
      <c r="N133" s="28">
        <v>12865000000</v>
      </c>
      <c r="O133" s="28">
        <v>0</v>
      </c>
      <c r="P133" s="30" t="s">
        <v>25</v>
      </c>
      <c r="Q133" s="29" t="s">
        <v>461</v>
      </c>
      <c r="R133" s="29"/>
      <c r="S133" s="33">
        <v>0</v>
      </c>
      <c r="T133" s="88" t="s">
        <v>26</v>
      </c>
      <c r="U133" s="89"/>
    </row>
    <row r="134" spans="1:21" ht="64.5" customHeight="1">
      <c r="A134" s="22">
        <v>305</v>
      </c>
      <c r="B134" s="33" t="s">
        <v>163</v>
      </c>
      <c r="C134" s="22">
        <v>2219</v>
      </c>
      <c r="D134" s="34">
        <v>45756</v>
      </c>
      <c r="E134" s="24">
        <v>8106818</v>
      </c>
      <c r="F134" s="25">
        <v>14900000000</v>
      </c>
      <c r="G134" s="22" t="s">
        <v>24</v>
      </c>
      <c r="H134" s="26">
        <v>8190893000</v>
      </c>
      <c r="I134" s="35">
        <v>0</v>
      </c>
      <c r="J134" s="35">
        <v>440893000</v>
      </c>
      <c r="K134" s="27">
        <v>7750000000</v>
      </c>
      <c r="L134" s="28">
        <v>8190785292.000001</v>
      </c>
      <c r="M134" s="28">
        <v>440893000</v>
      </c>
      <c r="N134" s="28">
        <v>7749892292</v>
      </c>
      <c r="O134" s="28">
        <v>107707.99999954761</v>
      </c>
      <c r="P134" s="30" t="s">
        <v>25</v>
      </c>
      <c r="Q134" s="29" t="s">
        <v>461</v>
      </c>
      <c r="R134" s="29" t="s">
        <v>164</v>
      </c>
      <c r="S134" s="73">
        <v>0</v>
      </c>
      <c r="T134" s="88" t="s">
        <v>26</v>
      </c>
      <c r="U134" s="89"/>
    </row>
    <row r="135" spans="1:21" ht="64.5" customHeight="1">
      <c r="A135" s="22">
        <v>308</v>
      </c>
      <c r="B135" s="33" t="s">
        <v>165</v>
      </c>
      <c r="C135" s="22">
        <v>2219</v>
      </c>
      <c r="D135" s="34">
        <v>45756</v>
      </c>
      <c r="E135" s="24">
        <v>8106823</v>
      </c>
      <c r="F135" s="25">
        <v>1050000000</v>
      </c>
      <c r="G135" s="22" t="s">
        <v>24</v>
      </c>
      <c r="H135" s="26">
        <v>160700000.00000006</v>
      </c>
      <c r="I135" s="35">
        <v>0</v>
      </c>
      <c r="J135" s="35">
        <v>160700000.00000006</v>
      </c>
      <c r="K135" s="35">
        <v>0</v>
      </c>
      <c r="L135" s="28">
        <v>134542000</v>
      </c>
      <c r="M135" s="28">
        <v>134542000</v>
      </c>
      <c r="N135" s="28">
        <v>0</v>
      </c>
      <c r="O135" s="28">
        <v>26158000.000000045</v>
      </c>
      <c r="P135" s="30" t="s">
        <v>25</v>
      </c>
      <c r="Q135" s="29" t="s">
        <v>461</v>
      </c>
      <c r="R135" s="29" t="s">
        <v>65</v>
      </c>
      <c r="S135" s="73">
        <v>0</v>
      </c>
      <c r="T135" s="88" t="s">
        <v>26</v>
      </c>
      <c r="U135" s="89"/>
    </row>
    <row r="136" spans="1:21" ht="64.5" customHeight="1">
      <c r="A136" s="22">
        <v>309</v>
      </c>
      <c r="B136" s="33" t="s">
        <v>166</v>
      </c>
      <c r="C136" s="22">
        <v>2219</v>
      </c>
      <c r="D136" s="34">
        <v>45756</v>
      </c>
      <c r="E136" s="24">
        <v>8106824</v>
      </c>
      <c r="F136" s="25">
        <v>4949448000</v>
      </c>
      <c r="G136" s="22" t="s">
        <v>24</v>
      </c>
      <c r="H136" s="26">
        <v>1365979471</v>
      </c>
      <c r="I136" s="35">
        <v>0</v>
      </c>
      <c r="J136" s="35">
        <v>1115979471</v>
      </c>
      <c r="K136" s="35">
        <v>250000000</v>
      </c>
      <c r="L136" s="28">
        <v>1365979000</v>
      </c>
      <c r="M136" s="28">
        <v>1115979000</v>
      </c>
      <c r="N136" s="28">
        <v>250000000</v>
      </c>
      <c r="O136" s="28">
        <v>471.00000006139453</v>
      </c>
      <c r="P136" s="30" t="s">
        <v>25</v>
      </c>
      <c r="Q136" s="29" t="s">
        <v>461</v>
      </c>
      <c r="R136" s="29"/>
      <c r="S136" s="73">
        <v>0</v>
      </c>
      <c r="T136" s="88" t="s">
        <v>26</v>
      </c>
      <c r="U136" s="89"/>
    </row>
    <row r="137" spans="1:21" ht="64.5" customHeight="1">
      <c r="A137" s="22">
        <v>310</v>
      </c>
      <c r="B137" s="33" t="s">
        <v>167</v>
      </c>
      <c r="C137" s="22">
        <v>2219</v>
      </c>
      <c r="D137" s="34">
        <v>45756</v>
      </c>
      <c r="E137" s="24">
        <v>8107250</v>
      </c>
      <c r="F137" s="25">
        <v>10000000000</v>
      </c>
      <c r="G137" s="22" t="s">
        <v>24</v>
      </c>
      <c r="H137" s="26">
        <v>6307794000</v>
      </c>
      <c r="I137" s="35">
        <v>0</v>
      </c>
      <c r="J137" s="35">
        <v>2107793999.9999998</v>
      </c>
      <c r="K137" s="35">
        <v>4200000000</v>
      </c>
      <c r="L137" s="28">
        <v>6307794000</v>
      </c>
      <c r="M137" s="28">
        <v>2107793999.9999998</v>
      </c>
      <c r="N137" s="28">
        <v>4200000000</v>
      </c>
      <c r="O137" s="28">
        <v>0</v>
      </c>
      <c r="P137" s="30" t="s">
        <v>25</v>
      </c>
      <c r="Q137" s="29" t="s">
        <v>461</v>
      </c>
      <c r="R137" s="29"/>
      <c r="S137" s="33">
        <v>0</v>
      </c>
      <c r="T137" s="88" t="s">
        <v>26</v>
      </c>
      <c r="U137" s="89"/>
    </row>
    <row r="138" spans="1:21" ht="64.5" customHeight="1">
      <c r="A138" s="22">
        <v>312</v>
      </c>
      <c r="B138" s="33" t="s">
        <v>168</v>
      </c>
      <c r="C138" s="22">
        <v>2219</v>
      </c>
      <c r="D138" s="34">
        <v>45756</v>
      </c>
      <c r="E138" s="24">
        <v>8109020</v>
      </c>
      <c r="F138" s="25">
        <v>7900000000</v>
      </c>
      <c r="G138" s="22" t="s">
        <v>24</v>
      </c>
      <c r="H138" s="26">
        <v>3075867000</v>
      </c>
      <c r="I138" s="35">
        <v>0</v>
      </c>
      <c r="J138" s="35">
        <v>9505000.0000001099</v>
      </c>
      <c r="K138" s="35">
        <v>3066362000</v>
      </c>
      <c r="L138" s="28">
        <v>3066000000</v>
      </c>
      <c r="M138" s="28">
        <v>0</v>
      </c>
      <c r="N138" s="28">
        <v>3066000000</v>
      </c>
      <c r="O138" s="28">
        <v>9867000.00000019</v>
      </c>
      <c r="P138" s="30" t="s">
        <v>25</v>
      </c>
      <c r="Q138" s="29" t="s">
        <v>461</v>
      </c>
      <c r="R138" s="29" t="s">
        <v>65</v>
      </c>
      <c r="S138" s="73">
        <v>0</v>
      </c>
      <c r="T138" s="88" t="s">
        <v>26</v>
      </c>
      <c r="U138" s="89"/>
    </row>
    <row r="139" spans="1:21" ht="64.5" customHeight="1">
      <c r="A139" s="22">
        <v>313</v>
      </c>
      <c r="B139" s="33" t="s">
        <v>169</v>
      </c>
      <c r="C139" s="22">
        <v>2219</v>
      </c>
      <c r="D139" s="34">
        <v>45756</v>
      </c>
      <c r="E139" s="24">
        <v>8109021</v>
      </c>
      <c r="F139" s="25">
        <v>21000000000</v>
      </c>
      <c r="G139" s="22" t="s">
        <v>24</v>
      </c>
      <c r="H139" s="26">
        <v>17050712000</v>
      </c>
      <c r="I139" s="35">
        <v>0</v>
      </c>
      <c r="J139" s="35">
        <v>5150712000</v>
      </c>
      <c r="K139" s="27">
        <v>11900000000</v>
      </c>
      <c r="L139" s="28">
        <v>16765023000.000002</v>
      </c>
      <c r="M139" s="28">
        <v>5151000000</v>
      </c>
      <c r="N139" s="28">
        <v>11614023000</v>
      </c>
      <c r="O139" s="28">
        <v>285688999.99999851</v>
      </c>
      <c r="P139" s="30" t="s">
        <v>25</v>
      </c>
      <c r="Q139" s="29" t="s">
        <v>461</v>
      </c>
      <c r="R139" s="29" t="s">
        <v>170</v>
      </c>
      <c r="S139" s="73">
        <v>150000000</v>
      </c>
      <c r="T139" s="88" t="s">
        <v>26</v>
      </c>
      <c r="U139" s="90"/>
    </row>
    <row r="140" spans="1:21" ht="64.5" customHeight="1">
      <c r="A140" s="22">
        <v>316</v>
      </c>
      <c r="B140" s="33" t="s">
        <v>171</v>
      </c>
      <c r="C140" s="22">
        <v>2219</v>
      </c>
      <c r="D140" s="34">
        <v>45756</v>
      </c>
      <c r="E140" s="24">
        <v>8109226</v>
      </c>
      <c r="F140" s="25">
        <v>44903000000</v>
      </c>
      <c r="G140" s="22" t="s">
        <v>24</v>
      </c>
      <c r="H140" s="26">
        <v>17500000000</v>
      </c>
      <c r="I140" s="35">
        <v>0</v>
      </c>
      <c r="J140" s="35">
        <v>9000000000</v>
      </c>
      <c r="K140" s="35">
        <v>8500000000</v>
      </c>
      <c r="L140" s="28">
        <v>17500000000</v>
      </c>
      <c r="M140" s="28">
        <v>9000000000</v>
      </c>
      <c r="N140" s="28">
        <v>8500000000</v>
      </c>
      <c r="O140" s="28">
        <v>0</v>
      </c>
      <c r="P140" s="30" t="s">
        <v>25</v>
      </c>
      <c r="Q140" s="29" t="s">
        <v>461</v>
      </c>
      <c r="R140" s="29"/>
      <c r="S140" s="33">
        <v>0</v>
      </c>
      <c r="T140" s="88" t="s">
        <v>26</v>
      </c>
      <c r="U140" s="89"/>
    </row>
    <row r="141" spans="1:21" ht="64.5" customHeight="1">
      <c r="A141" s="22">
        <v>333</v>
      </c>
      <c r="B141" s="33" t="s">
        <v>172</v>
      </c>
      <c r="C141" s="22">
        <v>2219</v>
      </c>
      <c r="D141" s="34">
        <v>45756</v>
      </c>
      <c r="E141" s="24">
        <v>8126749</v>
      </c>
      <c r="F141" s="25">
        <v>14900000000</v>
      </c>
      <c r="G141" s="22" t="s">
        <v>24</v>
      </c>
      <c r="H141" s="26">
        <v>4000000000</v>
      </c>
      <c r="I141" s="35">
        <v>0</v>
      </c>
      <c r="J141" s="35">
        <v>0</v>
      </c>
      <c r="K141" s="35">
        <v>4000000000</v>
      </c>
      <c r="L141" s="28">
        <v>3999996000</v>
      </c>
      <c r="M141" s="28">
        <v>0</v>
      </c>
      <c r="N141" s="28">
        <v>3999996000</v>
      </c>
      <c r="O141" s="28">
        <v>3999.9999999054126</v>
      </c>
      <c r="P141" s="30" t="s">
        <v>25</v>
      </c>
      <c r="Q141" s="29" t="s">
        <v>461</v>
      </c>
      <c r="R141" s="29"/>
      <c r="S141" s="73">
        <v>0</v>
      </c>
      <c r="T141" s="88" t="s">
        <v>26</v>
      </c>
      <c r="U141" s="89"/>
    </row>
    <row r="142" spans="1:21" ht="54.75" customHeight="1">
      <c r="A142" s="22">
        <v>339</v>
      </c>
      <c r="B142" s="33" t="s">
        <v>173</v>
      </c>
      <c r="C142" s="22">
        <v>2219</v>
      </c>
      <c r="D142" s="34">
        <v>45756</v>
      </c>
      <c r="E142" s="24">
        <v>8138050</v>
      </c>
      <c r="F142" s="25">
        <v>50000000000</v>
      </c>
      <c r="G142" s="22" t="s">
        <v>24</v>
      </c>
      <c r="H142" s="26">
        <v>15900000000</v>
      </c>
      <c r="I142" s="35">
        <v>0</v>
      </c>
      <c r="J142" s="35">
        <v>0</v>
      </c>
      <c r="K142" s="35">
        <v>15900000000</v>
      </c>
      <c r="L142" s="28">
        <v>15900000000</v>
      </c>
      <c r="M142" s="28">
        <v>0</v>
      </c>
      <c r="N142" s="28">
        <v>15900000000</v>
      </c>
      <c r="O142" s="28">
        <v>0</v>
      </c>
      <c r="P142" s="30" t="s">
        <v>25</v>
      </c>
      <c r="Q142" s="29" t="s">
        <v>461</v>
      </c>
      <c r="R142" s="29"/>
      <c r="S142" s="33">
        <v>0</v>
      </c>
      <c r="T142" s="88" t="s">
        <v>26</v>
      </c>
      <c r="U142" s="89"/>
    </row>
    <row r="143" spans="1:21" ht="90" customHeight="1">
      <c r="A143" s="22">
        <v>18</v>
      </c>
      <c r="B143" s="31" t="s">
        <v>174</v>
      </c>
      <c r="C143" s="22">
        <v>3207</v>
      </c>
      <c r="D143" s="23" t="s">
        <v>175</v>
      </c>
      <c r="E143" s="24">
        <v>7643086</v>
      </c>
      <c r="F143" s="25">
        <v>1495780000000</v>
      </c>
      <c r="G143" s="22" t="s">
        <v>24</v>
      </c>
      <c r="H143" s="26">
        <v>2590000000</v>
      </c>
      <c r="I143" s="27">
        <v>0</v>
      </c>
      <c r="J143" s="27">
        <v>0</v>
      </c>
      <c r="K143" s="27">
        <v>2590000000</v>
      </c>
      <c r="L143" s="28">
        <v>1701148000</v>
      </c>
      <c r="M143" s="28">
        <v>0</v>
      </c>
      <c r="N143" s="28">
        <v>1701148000</v>
      </c>
      <c r="O143" s="28">
        <v>888852000.00000012</v>
      </c>
      <c r="P143" s="24" t="s">
        <v>25</v>
      </c>
      <c r="Q143" s="29" t="s">
        <v>499</v>
      </c>
      <c r="R143" s="29" t="s">
        <v>176</v>
      </c>
      <c r="S143" s="73">
        <v>888852000</v>
      </c>
      <c r="T143" s="88" t="s">
        <v>26</v>
      </c>
      <c r="U143" s="90"/>
    </row>
    <row r="144" spans="1:21" ht="85.5" customHeight="1">
      <c r="A144" s="22">
        <v>21</v>
      </c>
      <c r="B144" s="33" t="s">
        <v>177</v>
      </c>
      <c r="C144" s="22">
        <v>2853</v>
      </c>
      <c r="D144" s="34" t="s">
        <v>74</v>
      </c>
      <c r="E144" s="24">
        <v>7710168</v>
      </c>
      <c r="F144" s="25">
        <v>195866500000</v>
      </c>
      <c r="G144" s="22" t="s">
        <v>24</v>
      </c>
      <c r="H144" s="26">
        <v>1600000000</v>
      </c>
      <c r="I144" s="35">
        <v>0</v>
      </c>
      <c r="J144" s="35">
        <v>0</v>
      </c>
      <c r="K144" s="27">
        <v>1600000000</v>
      </c>
      <c r="L144" s="28">
        <v>1347133000</v>
      </c>
      <c r="M144" s="28">
        <v>0</v>
      </c>
      <c r="N144" s="28">
        <v>1347133000</v>
      </c>
      <c r="O144" s="28">
        <v>252866999.99999997</v>
      </c>
      <c r="P144" s="30" t="s">
        <v>25</v>
      </c>
      <c r="Q144" s="29" t="s">
        <v>499</v>
      </c>
      <c r="R144" s="29" t="s">
        <v>178</v>
      </c>
      <c r="S144" s="73">
        <v>237000000</v>
      </c>
      <c r="T144" s="88" t="s">
        <v>26</v>
      </c>
      <c r="U144" s="90"/>
    </row>
    <row r="145" spans="1:21" ht="64.5" customHeight="1">
      <c r="A145" s="22">
        <v>43</v>
      </c>
      <c r="B145" s="31" t="s">
        <v>179</v>
      </c>
      <c r="C145" s="22">
        <v>3207</v>
      </c>
      <c r="D145" s="23" t="s">
        <v>175</v>
      </c>
      <c r="E145" s="24">
        <v>7892320</v>
      </c>
      <c r="F145" s="25">
        <v>386000000000</v>
      </c>
      <c r="G145" s="22" t="s">
        <v>24</v>
      </c>
      <c r="H145" s="26">
        <v>12907000000</v>
      </c>
      <c r="I145" s="27">
        <v>0</v>
      </c>
      <c r="J145" s="27">
        <v>0</v>
      </c>
      <c r="K145" s="27">
        <v>12907000000</v>
      </c>
      <c r="L145" s="28">
        <v>12907000000</v>
      </c>
      <c r="M145" s="28">
        <v>0</v>
      </c>
      <c r="N145" s="28">
        <v>12907000000</v>
      </c>
      <c r="O145" s="28">
        <v>0</v>
      </c>
      <c r="P145" s="24" t="s">
        <v>25</v>
      </c>
      <c r="Q145" s="29" t="s">
        <v>499</v>
      </c>
      <c r="R145" s="29"/>
      <c r="S145" s="33">
        <v>0</v>
      </c>
      <c r="T145" s="88" t="s">
        <v>26</v>
      </c>
      <c r="U145" s="89"/>
    </row>
    <row r="146" spans="1:21" ht="64.5" customHeight="1">
      <c r="A146" s="22">
        <v>44</v>
      </c>
      <c r="B146" s="31" t="s">
        <v>180</v>
      </c>
      <c r="C146" s="22">
        <v>917</v>
      </c>
      <c r="D146" s="23" t="s">
        <v>23</v>
      </c>
      <c r="E146" s="24">
        <v>7892321</v>
      </c>
      <c r="F146" s="25">
        <v>266000000000</v>
      </c>
      <c r="G146" s="22" t="s">
        <v>24</v>
      </c>
      <c r="H146" s="26">
        <v>40990000000</v>
      </c>
      <c r="I146" s="27">
        <v>0</v>
      </c>
      <c r="J146" s="27">
        <v>0</v>
      </c>
      <c r="K146" s="27">
        <v>40990000000</v>
      </c>
      <c r="L146" s="28">
        <v>40990000000</v>
      </c>
      <c r="M146" s="28">
        <v>0</v>
      </c>
      <c r="N146" s="28">
        <v>40990000000</v>
      </c>
      <c r="O146" s="28">
        <v>0</v>
      </c>
      <c r="P146" s="24" t="s">
        <v>25</v>
      </c>
      <c r="Q146" s="29" t="s">
        <v>499</v>
      </c>
      <c r="R146" s="29"/>
      <c r="S146" s="33">
        <v>0</v>
      </c>
      <c r="T146" s="88" t="s">
        <v>26</v>
      </c>
      <c r="U146" s="89"/>
    </row>
    <row r="147" spans="1:21" ht="64.5" customHeight="1">
      <c r="A147" s="22">
        <v>259</v>
      </c>
      <c r="B147" s="33" t="s">
        <v>181</v>
      </c>
      <c r="C147" s="22">
        <v>2219</v>
      </c>
      <c r="D147" s="34">
        <v>45756</v>
      </c>
      <c r="E147" s="24">
        <v>8089046</v>
      </c>
      <c r="F147" s="25">
        <v>40000000000</v>
      </c>
      <c r="G147" s="22" t="s">
        <v>24</v>
      </c>
      <c r="H147" s="26">
        <v>7500000000</v>
      </c>
      <c r="I147" s="35">
        <v>0</v>
      </c>
      <c r="J147" s="35">
        <v>915215000.00000012</v>
      </c>
      <c r="K147" s="35">
        <v>6584785000</v>
      </c>
      <c r="L147" s="28">
        <v>7500000000</v>
      </c>
      <c r="M147" s="28">
        <v>915215000</v>
      </c>
      <c r="N147" s="28">
        <v>6584785000</v>
      </c>
      <c r="O147" s="28">
        <v>0</v>
      </c>
      <c r="P147" s="30" t="s">
        <v>25</v>
      </c>
      <c r="Q147" s="29" t="s">
        <v>499</v>
      </c>
      <c r="R147" s="29"/>
      <c r="S147" s="33">
        <v>0</v>
      </c>
      <c r="T147" s="88" t="s">
        <v>26</v>
      </c>
      <c r="U147" s="89"/>
    </row>
    <row r="148" spans="1:21" ht="64.5" customHeight="1">
      <c r="A148" s="22">
        <v>288</v>
      </c>
      <c r="B148" s="33" t="s">
        <v>182</v>
      </c>
      <c r="C148" s="22">
        <v>2219</v>
      </c>
      <c r="D148" s="34">
        <v>45756</v>
      </c>
      <c r="E148" s="24">
        <v>8099252</v>
      </c>
      <c r="F148" s="25">
        <v>30000000000</v>
      </c>
      <c r="G148" s="22" t="s">
        <v>24</v>
      </c>
      <c r="H148" s="26">
        <v>10000000000</v>
      </c>
      <c r="I148" s="35">
        <v>0</v>
      </c>
      <c r="J148" s="35">
        <v>6900000000</v>
      </c>
      <c r="K148" s="35">
        <v>3100000000</v>
      </c>
      <c r="L148" s="28">
        <v>10000000000</v>
      </c>
      <c r="M148" s="28">
        <v>6900000000</v>
      </c>
      <c r="N148" s="28">
        <v>3100000000</v>
      </c>
      <c r="O148" s="28">
        <v>0</v>
      </c>
      <c r="P148" s="30" t="s">
        <v>25</v>
      </c>
      <c r="Q148" s="29" t="s">
        <v>499</v>
      </c>
      <c r="R148" s="29"/>
      <c r="S148" s="33">
        <v>0</v>
      </c>
      <c r="T148" s="88" t="s">
        <v>26</v>
      </c>
      <c r="U148" s="89"/>
    </row>
    <row r="149" spans="1:21" ht="64.5" customHeight="1">
      <c r="A149" s="22">
        <v>296</v>
      </c>
      <c r="B149" s="33" t="s">
        <v>183</v>
      </c>
      <c r="C149" s="22">
        <v>2219</v>
      </c>
      <c r="D149" s="34">
        <v>45756</v>
      </c>
      <c r="E149" s="24">
        <v>8104022</v>
      </c>
      <c r="F149" s="25">
        <v>46587000000</v>
      </c>
      <c r="G149" s="22" t="s">
        <v>24</v>
      </c>
      <c r="H149" s="26">
        <v>23000000000</v>
      </c>
      <c r="I149" s="35">
        <v>0</v>
      </c>
      <c r="J149" s="35">
        <v>10650000000</v>
      </c>
      <c r="K149" s="35">
        <v>12350000000.000002</v>
      </c>
      <c r="L149" s="28">
        <v>23000000000</v>
      </c>
      <c r="M149" s="28">
        <v>10650000000</v>
      </c>
      <c r="N149" s="28">
        <v>12350000000</v>
      </c>
      <c r="O149" s="28">
        <v>0</v>
      </c>
      <c r="P149" s="30" t="s">
        <v>25</v>
      </c>
      <c r="Q149" s="29" t="s">
        <v>499</v>
      </c>
      <c r="R149" s="29"/>
      <c r="S149" s="33">
        <v>0</v>
      </c>
      <c r="T149" s="88" t="s">
        <v>26</v>
      </c>
      <c r="U149" s="89"/>
    </row>
    <row r="150" spans="1:21" ht="64.5" customHeight="1">
      <c r="A150" s="22">
        <v>297</v>
      </c>
      <c r="B150" s="33" t="s">
        <v>184</v>
      </c>
      <c r="C150" s="22">
        <v>2219</v>
      </c>
      <c r="D150" s="34">
        <v>45756</v>
      </c>
      <c r="E150" s="24">
        <v>8104024</v>
      </c>
      <c r="F150" s="25">
        <v>26970000000</v>
      </c>
      <c r="G150" s="22" t="s">
        <v>24</v>
      </c>
      <c r="H150" s="26">
        <v>10000000000</v>
      </c>
      <c r="I150" s="35">
        <v>0</v>
      </c>
      <c r="J150" s="35">
        <v>4677000000</v>
      </c>
      <c r="K150" s="35">
        <v>5323000000</v>
      </c>
      <c r="L150" s="28">
        <v>10000000000</v>
      </c>
      <c r="M150" s="28">
        <v>4677000000</v>
      </c>
      <c r="N150" s="28">
        <v>5323000000</v>
      </c>
      <c r="O150" s="28">
        <v>0</v>
      </c>
      <c r="P150" s="30" t="s">
        <v>25</v>
      </c>
      <c r="Q150" s="29" t="s">
        <v>499</v>
      </c>
      <c r="R150" s="29"/>
      <c r="S150" s="33">
        <v>0</v>
      </c>
      <c r="T150" s="88" t="s">
        <v>26</v>
      </c>
      <c r="U150" s="89"/>
    </row>
    <row r="151" spans="1:21" ht="64.5" customHeight="1">
      <c r="A151" s="22">
        <v>321</v>
      </c>
      <c r="B151" s="33" t="s">
        <v>185</v>
      </c>
      <c r="C151" s="22">
        <v>2219</v>
      </c>
      <c r="D151" s="34">
        <v>45756</v>
      </c>
      <c r="E151" s="24">
        <v>8109232</v>
      </c>
      <c r="F151" s="25">
        <v>42000000000</v>
      </c>
      <c r="G151" s="22" t="s">
        <v>24</v>
      </c>
      <c r="H151" s="26">
        <v>12000000000</v>
      </c>
      <c r="I151" s="35">
        <v>0</v>
      </c>
      <c r="J151" s="35">
        <v>0</v>
      </c>
      <c r="K151" s="35">
        <v>12000000000</v>
      </c>
      <c r="L151" s="28">
        <v>12000000000</v>
      </c>
      <c r="M151" s="28">
        <v>0</v>
      </c>
      <c r="N151" s="28">
        <v>12000000000</v>
      </c>
      <c r="O151" s="28">
        <v>0</v>
      </c>
      <c r="P151" s="30" t="s">
        <v>25</v>
      </c>
      <c r="Q151" s="29" t="s">
        <v>499</v>
      </c>
      <c r="R151" s="29"/>
      <c r="S151" s="33">
        <v>0</v>
      </c>
      <c r="T151" s="88" t="s">
        <v>26</v>
      </c>
      <c r="U151" s="89"/>
    </row>
    <row r="152" spans="1:21" ht="64.5" customHeight="1">
      <c r="A152" s="22">
        <v>381</v>
      </c>
      <c r="B152" s="33" t="s">
        <v>186</v>
      </c>
      <c r="C152" s="22">
        <v>2219</v>
      </c>
      <c r="D152" s="34">
        <v>45756</v>
      </c>
      <c r="E152" s="24">
        <v>8158628</v>
      </c>
      <c r="F152" s="25">
        <v>16350000000</v>
      </c>
      <c r="G152" s="22" t="s">
        <v>24</v>
      </c>
      <c r="H152" s="26">
        <v>4900000000</v>
      </c>
      <c r="I152" s="35">
        <v>0</v>
      </c>
      <c r="J152" s="35">
        <v>0</v>
      </c>
      <c r="K152" s="35">
        <v>4900000000</v>
      </c>
      <c r="L152" s="28">
        <v>4900000000</v>
      </c>
      <c r="M152" s="28">
        <v>0</v>
      </c>
      <c r="N152" s="28">
        <v>4900000000</v>
      </c>
      <c r="O152" s="28">
        <v>0</v>
      </c>
      <c r="P152" s="30" t="s">
        <v>25</v>
      </c>
      <c r="Q152" s="29" t="s">
        <v>499</v>
      </c>
      <c r="R152" s="29"/>
      <c r="S152" s="33">
        <v>0</v>
      </c>
      <c r="T152" s="88" t="s">
        <v>26</v>
      </c>
      <c r="U152" s="89"/>
    </row>
    <row r="153" spans="1:21" ht="64.5" customHeight="1">
      <c r="A153" s="22">
        <v>382</v>
      </c>
      <c r="B153" s="33" t="s">
        <v>187</v>
      </c>
      <c r="C153" s="22">
        <v>2219</v>
      </c>
      <c r="D153" s="34">
        <v>45756</v>
      </c>
      <c r="E153" s="24">
        <v>8158629</v>
      </c>
      <c r="F153" s="25">
        <v>50000000000</v>
      </c>
      <c r="G153" s="22" t="s">
        <v>24</v>
      </c>
      <c r="H153" s="26">
        <v>1650000000</v>
      </c>
      <c r="I153" s="35">
        <v>0</v>
      </c>
      <c r="J153" s="35">
        <v>0</v>
      </c>
      <c r="K153" s="35">
        <v>1650000000</v>
      </c>
      <c r="L153" s="28">
        <v>1650000000</v>
      </c>
      <c r="M153" s="28">
        <v>0</v>
      </c>
      <c r="N153" s="28">
        <v>1650000000</v>
      </c>
      <c r="O153" s="28">
        <v>0</v>
      </c>
      <c r="P153" s="30" t="s">
        <v>25</v>
      </c>
      <c r="Q153" s="29" t="s">
        <v>499</v>
      </c>
      <c r="R153" s="29"/>
      <c r="S153" s="33">
        <v>0</v>
      </c>
      <c r="T153" s="88" t="s">
        <v>26</v>
      </c>
      <c r="U153" s="89"/>
    </row>
    <row r="154" spans="1:21" ht="64.5" customHeight="1">
      <c r="A154" s="22">
        <v>1</v>
      </c>
      <c r="B154" s="31" t="s">
        <v>188</v>
      </c>
      <c r="C154" s="22">
        <v>3207</v>
      </c>
      <c r="D154" s="23" t="s">
        <v>175</v>
      </c>
      <c r="E154" s="24" t="s">
        <v>749</v>
      </c>
      <c r="F154" s="25">
        <v>810000000000</v>
      </c>
      <c r="G154" s="22" t="s">
        <v>189</v>
      </c>
      <c r="H154" s="26">
        <v>40430000000</v>
      </c>
      <c r="I154" s="27">
        <v>0</v>
      </c>
      <c r="J154" s="27">
        <v>0</v>
      </c>
      <c r="K154" s="27">
        <v>40430000000</v>
      </c>
      <c r="L154" s="28">
        <v>40430000000</v>
      </c>
      <c r="M154" s="28">
        <v>0</v>
      </c>
      <c r="N154" s="28">
        <v>40430000000</v>
      </c>
      <c r="O154" s="28">
        <v>0</v>
      </c>
      <c r="P154" s="24" t="s">
        <v>25</v>
      </c>
      <c r="Q154" s="29" t="s">
        <v>468</v>
      </c>
      <c r="R154" s="29"/>
      <c r="S154" s="33">
        <v>0</v>
      </c>
      <c r="T154" s="88" t="s">
        <v>26</v>
      </c>
      <c r="U154" s="89"/>
    </row>
    <row r="155" spans="1:21" ht="64.5" customHeight="1">
      <c r="A155" s="22">
        <v>3</v>
      </c>
      <c r="B155" s="41" t="s">
        <v>190</v>
      </c>
      <c r="C155" s="22">
        <v>2219</v>
      </c>
      <c r="D155" s="34">
        <v>45756</v>
      </c>
      <c r="E155" s="24">
        <v>7031852</v>
      </c>
      <c r="F155" s="37">
        <v>17646000000</v>
      </c>
      <c r="G155" s="22" t="s">
        <v>24</v>
      </c>
      <c r="H155" s="26">
        <v>3800000000</v>
      </c>
      <c r="I155" s="35">
        <v>0</v>
      </c>
      <c r="J155" s="35">
        <v>1300000000</v>
      </c>
      <c r="K155" s="35">
        <v>2500000000</v>
      </c>
      <c r="L155" s="28">
        <v>1859000000</v>
      </c>
      <c r="M155" s="28">
        <v>1300000000</v>
      </c>
      <c r="N155" s="28">
        <v>559000000</v>
      </c>
      <c r="O155" s="28">
        <v>1941000000</v>
      </c>
      <c r="P155" s="30" t="s">
        <v>25</v>
      </c>
      <c r="Q155" s="29" t="s">
        <v>468</v>
      </c>
      <c r="R155" s="29" t="s">
        <v>191</v>
      </c>
      <c r="S155" s="73">
        <f>O155</f>
        <v>1941000000</v>
      </c>
      <c r="T155" s="88" t="s">
        <v>26</v>
      </c>
      <c r="U155" s="90"/>
    </row>
    <row r="156" spans="1:21" ht="64.5" customHeight="1">
      <c r="A156" s="22">
        <v>4</v>
      </c>
      <c r="B156" s="33" t="s">
        <v>192</v>
      </c>
      <c r="C156" s="22">
        <v>2219</v>
      </c>
      <c r="D156" s="34">
        <v>45756</v>
      </c>
      <c r="E156" s="24">
        <v>7137636</v>
      </c>
      <c r="F156" s="25">
        <v>74255000000</v>
      </c>
      <c r="G156" s="22" t="s">
        <v>24</v>
      </c>
      <c r="H156" s="26">
        <v>550000000</v>
      </c>
      <c r="I156" s="35">
        <v>0</v>
      </c>
      <c r="J156" s="35">
        <v>0</v>
      </c>
      <c r="K156" s="35">
        <v>550000000</v>
      </c>
      <c r="L156" s="28">
        <v>473000000</v>
      </c>
      <c r="M156" s="28">
        <v>0</v>
      </c>
      <c r="N156" s="28">
        <v>473000000</v>
      </c>
      <c r="O156" s="28">
        <v>77000000</v>
      </c>
      <c r="P156" s="30" t="s">
        <v>25</v>
      </c>
      <c r="Q156" s="29" t="s">
        <v>468</v>
      </c>
      <c r="R156" s="29" t="s">
        <v>191</v>
      </c>
      <c r="S156" s="73">
        <f>O156</f>
        <v>77000000</v>
      </c>
      <c r="T156" s="88" t="s">
        <v>26</v>
      </c>
      <c r="U156" s="90"/>
    </row>
    <row r="157" spans="1:21" ht="64.5" customHeight="1">
      <c r="A157" s="22">
        <v>6</v>
      </c>
      <c r="B157" s="33" t="s">
        <v>193</v>
      </c>
      <c r="C157" s="22">
        <v>2219</v>
      </c>
      <c r="D157" s="34">
        <v>45756</v>
      </c>
      <c r="E157" s="24">
        <v>7160968</v>
      </c>
      <c r="F157" s="25">
        <v>46369000000</v>
      </c>
      <c r="G157" s="22" t="s">
        <v>24</v>
      </c>
      <c r="H157" s="26">
        <v>1485000000</v>
      </c>
      <c r="I157" s="35">
        <v>0</v>
      </c>
      <c r="J157" s="35">
        <v>1485000000</v>
      </c>
      <c r="K157" s="35">
        <v>0</v>
      </c>
      <c r="L157" s="28">
        <v>895989368</v>
      </c>
      <c r="M157" s="28">
        <v>895989368</v>
      </c>
      <c r="N157" s="28">
        <v>0</v>
      </c>
      <c r="O157" s="28">
        <v>589010632</v>
      </c>
      <c r="P157" s="30" t="s">
        <v>25</v>
      </c>
      <c r="Q157" s="29" t="s">
        <v>468</v>
      </c>
      <c r="R157" s="29" t="s">
        <v>42</v>
      </c>
      <c r="S157" s="73">
        <v>0</v>
      </c>
      <c r="T157" s="88" t="s">
        <v>26</v>
      </c>
      <c r="U157" s="89"/>
    </row>
    <row r="158" spans="1:21" ht="64.5" customHeight="1">
      <c r="A158" s="22">
        <v>7</v>
      </c>
      <c r="B158" s="33" t="s">
        <v>194</v>
      </c>
      <c r="C158" s="22">
        <v>2219</v>
      </c>
      <c r="D158" s="34">
        <v>45756</v>
      </c>
      <c r="E158" s="24">
        <v>7216169</v>
      </c>
      <c r="F158" s="25">
        <v>109926038000</v>
      </c>
      <c r="G158" s="22" t="s">
        <v>24</v>
      </c>
      <c r="H158" s="26">
        <v>137593110</v>
      </c>
      <c r="I158" s="35">
        <v>0</v>
      </c>
      <c r="J158" s="35">
        <v>137593110</v>
      </c>
      <c r="K158" s="35">
        <v>0</v>
      </c>
      <c r="L158" s="28">
        <v>0</v>
      </c>
      <c r="M158" s="28">
        <v>0</v>
      </c>
      <c r="N158" s="28">
        <v>0</v>
      </c>
      <c r="O158" s="28">
        <v>137593110</v>
      </c>
      <c r="P158" s="30" t="s">
        <v>25</v>
      </c>
      <c r="Q158" s="29" t="s">
        <v>468</v>
      </c>
      <c r="R158" s="29" t="s">
        <v>191</v>
      </c>
      <c r="S158" s="73">
        <v>137593110</v>
      </c>
      <c r="T158" s="73" t="str">
        <f>P158</f>
        <v>Nghiệp vụ 1</v>
      </c>
      <c r="U158" s="73">
        <v>137593110</v>
      </c>
    </row>
    <row r="159" spans="1:21" ht="64.5" customHeight="1">
      <c r="A159" s="22">
        <v>8</v>
      </c>
      <c r="B159" s="33" t="s">
        <v>195</v>
      </c>
      <c r="C159" s="22">
        <v>2219</v>
      </c>
      <c r="D159" s="34">
        <v>45756</v>
      </c>
      <c r="E159" s="24">
        <v>7267616</v>
      </c>
      <c r="F159" s="25">
        <v>20690691000</v>
      </c>
      <c r="G159" s="22" t="s">
        <v>24</v>
      </c>
      <c r="H159" s="26">
        <v>0</v>
      </c>
      <c r="I159" s="35">
        <v>0</v>
      </c>
      <c r="J159" s="35">
        <v>0</v>
      </c>
      <c r="K159" s="35">
        <v>0</v>
      </c>
      <c r="L159" s="28">
        <v>0</v>
      </c>
      <c r="M159" s="28">
        <v>0</v>
      </c>
      <c r="N159" s="28">
        <v>0</v>
      </c>
      <c r="O159" s="28">
        <v>0</v>
      </c>
      <c r="P159" s="30" t="s">
        <v>25</v>
      </c>
      <c r="Q159" s="29" t="s">
        <v>468</v>
      </c>
      <c r="R159" s="29"/>
      <c r="S159" s="33">
        <v>0</v>
      </c>
      <c r="T159" s="88" t="s">
        <v>26</v>
      </c>
      <c r="U159" s="89"/>
    </row>
    <row r="160" spans="1:21" ht="64.5" customHeight="1">
      <c r="A160" s="22">
        <v>14</v>
      </c>
      <c r="B160" s="33" t="s">
        <v>196</v>
      </c>
      <c r="C160" s="22">
        <v>2219</v>
      </c>
      <c r="D160" s="34">
        <v>45756</v>
      </c>
      <c r="E160" s="24">
        <v>7601738</v>
      </c>
      <c r="F160" s="25">
        <v>157000000000</v>
      </c>
      <c r="G160" s="22" t="s">
        <v>24</v>
      </c>
      <c r="H160" s="26">
        <v>10600000000</v>
      </c>
      <c r="I160" s="35">
        <v>0</v>
      </c>
      <c r="J160" s="35">
        <v>10600000000</v>
      </c>
      <c r="K160" s="35">
        <v>0</v>
      </c>
      <c r="L160" s="28">
        <v>10600000000</v>
      </c>
      <c r="M160" s="28">
        <v>10600000000</v>
      </c>
      <c r="N160" s="28">
        <v>0</v>
      </c>
      <c r="O160" s="28">
        <v>0</v>
      </c>
      <c r="P160" s="30" t="s">
        <v>25</v>
      </c>
      <c r="Q160" s="29" t="s">
        <v>468</v>
      </c>
      <c r="R160" s="29"/>
      <c r="S160" s="33">
        <v>0</v>
      </c>
      <c r="T160" s="88" t="s">
        <v>26</v>
      </c>
      <c r="U160" s="89"/>
    </row>
    <row r="161" spans="1:21" ht="64.5" customHeight="1">
      <c r="A161" s="22">
        <v>16</v>
      </c>
      <c r="B161" s="33" t="s">
        <v>197</v>
      </c>
      <c r="C161" s="22">
        <v>2219</v>
      </c>
      <c r="D161" s="34">
        <v>45756</v>
      </c>
      <c r="E161" s="24">
        <v>7633564</v>
      </c>
      <c r="F161" s="25">
        <v>73937000000</v>
      </c>
      <c r="G161" s="22" t="s">
        <v>24</v>
      </c>
      <c r="H161" s="26">
        <v>0</v>
      </c>
      <c r="I161" s="35">
        <v>0</v>
      </c>
      <c r="J161" s="35">
        <v>0</v>
      </c>
      <c r="K161" s="35">
        <v>0</v>
      </c>
      <c r="L161" s="28">
        <v>0</v>
      </c>
      <c r="M161" s="28">
        <v>0</v>
      </c>
      <c r="N161" s="28">
        <v>0</v>
      </c>
      <c r="O161" s="32">
        <v>0</v>
      </c>
      <c r="P161" s="30" t="s">
        <v>25</v>
      </c>
      <c r="Q161" s="29" t="s">
        <v>468</v>
      </c>
      <c r="R161" s="29"/>
      <c r="S161" s="33">
        <v>0</v>
      </c>
      <c r="T161" s="88" t="s">
        <v>26</v>
      </c>
      <c r="U161" s="89"/>
    </row>
    <row r="162" spans="1:21" ht="64.5" customHeight="1">
      <c r="A162" s="22">
        <v>25</v>
      </c>
      <c r="B162" s="33" t="s">
        <v>198</v>
      </c>
      <c r="C162" s="22">
        <v>2219</v>
      </c>
      <c r="D162" s="34">
        <v>45756</v>
      </c>
      <c r="E162" s="24">
        <v>7731906</v>
      </c>
      <c r="F162" s="25">
        <v>8271000000</v>
      </c>
      <c r="G162" s="22" t="s">
        <v>24</v>
      </c>
      <c r="H162" s="26">
        <v>950000000</v>
      </c>
      <c r="I162" s="35">
        <v>0</v>
      </c>
      <c r="J162" s="35">
        <v>0</v>
      </c>
      <c r="K162" s="35">
        <v>950000000</v>
      </c>
      <c r="L162" s="28">
        <v>950000000</v>
      </c>
      <c r="M162" s="28">
        <v>0</v>
      </c>
      <c r="N162" s="28">
        <v>950000000</v>
      </c>
      <c r="O162" s="28">
        <v>0</v>
      </c>
      <c r="P162" s="30" t="s">
        <v>25</v>
      </c>
      <c r="Q162" s="29" t="s">
        <v>468</v>
      </c>
      <c r="R162" s="29"/>
      <c r="S162" s="33">
        <v>0</v>
      </c>
      <c r="T162" s="88" t="s">
        <v>26</v>
      </c>
      <c r="U162" s="89"/>
    </row>
    <row r="163" spans="1:21" ht="64.5" customHeight="1">
      <c r="A163" s="22">
        <v>35</v>
      </c>
      <c r="B163" s="33" t="s">
        <v>199</v>
      </c>
      <c r="C163" s="22">
        <v>2219</v>
      </c>
      <c r="D163" s="34">
        <v>45756</v>
      </c>
      <c r="E163" s="24">
        <v>7842565</v>
      </c>
      <c r="F163" s="25">
        <v>44352000000</v>
      </c>
      <c r="G163" s="22" t="s">
        <v>24</v>
      </c>
      <c r="H163" s="26">
        <v>3453873000</v>
      </c>
      <c r="I163" s="35">
        <v>0</v>
      </c>
      <c r="J163" s="35">
        <v>2100000000</v>
      </c>
      <c r="K163" s="35">
        <v>1353873000</v>
      </c>
      <c r="L163" s="28">
        <v>3453873000</v>
      </c>
      <c r="M163" s="28">
        <v>2100000000</v>
      </c>
      <c r="N163" s="28">
        <v>1353873000</v>
      </c>
      <c r="O163" s="28">
        <v>0</v>
      </c>
      <c r="P163" s="30" t="s">
        <v>25</v>
      </c>
      <c r="Q163" s="29" t="s">
        <v>468</v>
      </c>
      <c r="R163" s="29"/>
      <c r="S163" s="33">
        <v>0</v>
      </c>
      <c r="T163" s="88" t="s">
        <v>26</v>
      </c>
      <c r="U163" s="89"/>
    </row>
    <row r="164" spans="1:21" ht="64.5" customHeight="1">
      <c r="A164" s="22">
        <v>45</v>
      </c>
      <c r="B164" s="33" t="s">
        <v>200</v>
      </c>
      <c r="C164" s="22">
        <v>2219</v>
      </c>
      <c r="D164" s="34">
        <v>45756</v>
      </c>
      <c r="E164" s="24">
        <v>7896626</v>
      </c>
      <c r="F164" s="25">
        <v>95202000000</v>
      </c>
      <c r="G164" s="22" t="s">
        <v>24</v>
      </c>
      <c r="H164" s="26">
        <v>16000000000</v>
      </c>
      <c r="I164" s="35">
        <v>0</v>
      </c>
      <c r="J164" s="35">
        <v>16000000000</v>
      </c>
      <c r="K164" s="35">
        <v>0</v>
      </c>
      <c r="L164" s="28">
        <v>16000000000</v>
      </c>
      <c r="M164" s="28">
        <v>16000000000</v>
      </c>
      <c r="N164" s="28">
        <v>0</v>
      </c>
      <c r="O164" s="28">
        <v>0</v>
      </c>
      <c r="P164" s="30" t="s">
        <v>25</v>
      </c>
      <c r="Q164" s="29" t="s">
        <v>468</v>
      </c>
      <c r="R164" s="29"/>
      <c r="S164" s="33">
        <v>0</v>
      </c>
      <c r="T164" s="88" t="s">
        <v>26</v>
      </c>
      <c r="U164" s="89"/>
    </row>
    <row r="165" spans="1:21" ht="64.5" customHeight="1">
      <c r="A165" s="22">
        <v>46</v>
      </c>
      <c r="B165" s="31" t="s">
        <v>188</v>
      </c>
      <c r="C165" s="22">
        <v>3207</v>
      </c>
      <c r="D165" s="23" t="s">
        <v>175</v>
      </c>
      <c r="E165" s="24">
        <v>7897757</v>
      </c>
      <c r="F165" s="25">
        <v>810000000000</v>
      </c>
      <c r="G165" s="22" t="s">
        <v>24</v>
      </c>
      <c r="H165" s="26">
        <v>102804000000</v>
      </c>
      <c r="I165" s="27">
        <v>0</v>
      </c>
      <c r="J165" s="27">
        <v>0</v>
      </c>
      <c r="K165" s="99">
        <v>102804000000</v>
      </c>
      <c r="L165" s="28">
        <v>74556049081</v>
      </c>
      <c r="M165" s="28">
        <v>0</v>
      </c>
      <c r="N165" s="28">
        <v>74556049081</v>
      </c>
      <c r="O165" s="28">
        <v>28247950918.999996</v>
      </c>
      <c r="P165" s="24" t="s">
        <v>25</v>
      </c>
      <c r="Q165" s="29" t="s">
        <v>468</v>
      </c>
      <c r="R165" s="29" t="s">
        <v>191</v>
      </c>
      <c r="S165" s="73">
        <f>O165</f>
        <v>28247950918.999996</v>
      </c>
      <c r="T165" s="88" t="s">
        <v>26</v>
      </c>
      <c r="U165" s="90"/>
    </row>
    <row r="166" spans="1:21" ht="64.5" customHeight="1">
      <c r="A166" s="22">
        <v>59</v>
      </c>
      <c r="B166" s="33" t="s">
        <v>201</v>
      </c>
      <c r="C166" s="22">
        <v>2219</v>
      </c>
      <c r="D166" s="34">
        <v>45756</v>
      </c>
      <c r="E166" s="24">
        <v>7930591</v>
      </c>
      <c r="F166" s="25">
        <v>54701000000</v>
      </c>
      <c r="G166" s="22" t="s">
        <v>24</v>
      </c>
      <c r="H166" s="26">
        <v>2622165000</v>
      </c>
      <c r="I166" s="35">
        <v>0</v>
      </c>
      <c r="J166" s="35">
        <v>0</v>
      </c>
      <c r="K166" s="35">
        <v>2622165000</v>
      </c>
      <c r="L166" s="28">
        <v>2622000000</v>
      </c>
      <c r="M166" s="28">
        <v>0</v>
      </c>
      <c r="N166" s="28">
        <v>2622000000</v>
      </c>
      <c r="O166" s="28">
        <v>164999.99999996362</v>
      </c>
      <c r="P166" s="30" t="s">
        <v>25</v>
      </c>
      <c r="Q166" s="29" t="s">
        <v>468</v>
      </c>
      <c r="R166" s="29" t="s">
        <v>42</v>
      </c>
      <c r="S166" s="73">
        <v>0</v>
      </c>
      <c r="T166" s="88" t="s">
        <v>26</v>
      </c>
      <c r="U166" s="89"/>
    </row>
    <row r="167" spans="1:21" ht="64.5" customHeight="1">
      <c r="A167" s="22">
        <v>81</v>
      </c>
      <c r="B167" s="33" t="s">
        <v>202</v>
      </c>
      <c r="C167" s="22">
        <v>2853</v>
      </c>
      <c r="D167" s="34" t="s">
        <v>74</v>
      </c>
      <c r="E167" s="24">
        <v>7960740</v>
      </c>
      <c r="F167" s="25">
        <v>150000000000</v>
      </c>
      <c r="G167" s="22" t="s">
        <v>24</v>
      </c>
      <c r="H167" s="26">
        <v>1179437000</v>
      </c>
      <c r="I167" s="35">
        <v>0</v>
      </c>
      <c r="J167" s="35">
        <v>0</v>
      </c>
      <c r="K167" s="27">
        <v>1179437000</v>
      </c>
      <c r="L167" s="28">
        <v>1179436986</v>
      </c>
      <c r="M167" s="28">
        <v>0</v>
      </c>
      <c r="N167" s="28">
        <v>1179436986</v>
      </c>
      <c r="O167" s="28">
        <v>13.999999964653398</v>
      </c>
      <c r="P167" s="30" t="s">
        <v>25</v>
      </c>
      <c r="Q167" s="29" t="s">
        <v>468</v>
      </c>
      <c r="R167" s="29" t="s">
        <v>42</v>
      </c>
      <c r="S167" s="73">
        <v>0</v>
      </c>
      <c r="T167" s="88" t="s">
        <v>26</v>
      </c>
      <c r="U167" s="89"/>
    </row>
    <row r="168" spans="1:21" ht="64.5" customHeight="1">
      <c r="A168" s="22">
        <v>91</v>
      </c>
      <c r="B168" s="33" t="s">
        <v>203</v>
      </c>
      <c r="C168" s="22">
        <v>2219</v>
      </c>
      <c r="D168" s="34">
        <v>45756</v>
      </c>
      <c r="E168" s="24">
        <v>7967171</v>
      </c>
      <c r="F168" s="25">
        <v>58000000000</v>
      </c>
      <c r="G168" s="22" t="s">
        <v>24</v>
      </c>
      <c r="H168" s="26">
        <v>15172099000.000002</v>
      </c>
      <c r="I168" s="35">
        <v>0</v>
      </c>
      <c r="J168" s="35">
        <v>15172099000.000002</v>
      </c>
      <c r="K168" s="35">
        <v>0</v>
      </c>
      <c r="L168" s="28">
        <v>12830397600</v>
      </c>
      <c r="M168" s="28">
        <v>12830397600</v>
      </c>
      <c r="N168" s="28">
        <v>0</v>
      </c>
      <c r="O168" s="28">
        <v>2341701400.0000019</v>
      </c>
      <c r="P168" s="30" t="s">
        <v>25</v>
      </c>
      <c r="Q168" s="29" t="s">
        <v>468</v>
      </c>
      <c r="R168" s="29" t="s">
        <v>191</v>
      </c>
      <c r="S168" s="73">
        <v>241000000</v>
      </c>
      <c r="T168" s="73">
        <v>241000000</v>
      </c>
      <c r="U168" s="73">
        <v>241000000</v>
      </c>
    </row>
    <row r="169" spans="1:21" ht="64.5" customHeight="1">
      <c r="A169" s="22">
        <v>105</v>
      </c>
      <c r="B169" s="31" t="s">
        <v>204</v>
      </c>
      <c r="C169" s="22">
        <v>3207</v>
      </c>
      <c r="D169" s="23" t="s">
        <v>175</v>
      </c>
      <c r="E169" s="24">
        <v>7982221</v>
      </c>
      <c r="F169" s="25">
        <v>234000000000</v>
      </c>
      <c r="G169" s="22" t="s">
        <v>24</v>
      </c>
      <c r="H169" s="26">
        <v>30000000000</v>
      </c>
      <c r="I169" s="27">
        <v>0</v>
      </c>
      <c r="J169" s="27">
        <v>0</v>
      </c>
      <c r="K169" s="27">
        <v>30000000000</v>
      </c>
      <c r="L169" s="28">
        <v>30000000000</v>
      </c>
      <c r="M169" s="28">
        <v>0</v>
      </c>
      <c r="N169" s="28">
        <v>30000000000</v>
      </c>
      <c r="O169" s="28">
        <v>0</v>
      </c>
      <c r="P169" s="24" t="s">
        <v>25</v>
      </c>
      <c r="Q169" s="29" t="s">
        <v>468</v>
      </c>
      <c r="R169" s="29"/>
      <c r="S169" s="33">
        <v>0</v>
      </c>
      <c r="T169" s="88" t="s">
        <v>26</v>
      </c>
      <c r="U169" s="89"/>
    </row>
    <row r="170" spans="1:21" ht="64.5" customHeight="1">
      <c r="A170" s="22">
        <v>107</v>
      </c>
      <c r="B170" s="31" t="s">
        <v>205</v>
      </c>
      <c r="C170" s="22">
        <v>917</v>
      </c>
      <c r="D170" s="23" t="s">
        <v>23</v>
      </c>
      <c r="E170" s="24">
        <v>7993047</v>
      </c>
      <c r="F170" s="25">
        <v>3286112000000</v>
      </c>
      <c r="G170" s="22" t="s">
        <v>24</v>
      </c>
      <c r="H170" s="26">
        <v>70000000000</v>
      </c>
      <c r="I170" s="27">
        <v>0</v>
      </c>
      <c r="J170" s="27">
        <v>0</v>
      </c>
      <c r="K170" s="27">
        <v>70000000000</v>
      </c>
      <c r="L170" s="28">
        <v>70000000000</v>
      </c>
      <c r="M170" s="28">
        <v>0</v>
      </c>
      <c r="N170" s="28">
        <v>70000000000</v>
      </c>
      <c r="O170" s="28">
        <v>0</v>
      </c>
      <c r="P170" s="24" t="s">
        <v>25</v>
      </c>
      <c r="Q170" s="29" t="s">
        <v>468</v>
      </c>
      <c r="R170" s="29"/>
      <c r="S170" s="33">
        <v>0</v>
      </c>
      <c r="T170" s="88" t="s">
        <v>26</v>
      </c>
      <c r="U170" s="89"/>
    </row>
    <row r="171" spans="1:21" ht="64.5" customHeight="1">
      <c r="A171" s="22">
        <v>108</v>
      </c>
      <c r="B171" s="33" t="s">
        <v>206</v>
      </c>
      <c r="C171" s="22">
        <v>2219</v>
      </c>
      <c r="D171" s="34">
        <v>45756</v>
      </c>
      <c r="E171" s="24">
        <v>7993047</v>
      </c>
      <c r="F171" s="25">
        <v>3286112000000</v>
      </c>
      <c r="G171" s="22" t="s">
        <v>24</v>
      </c>
      <c r="H171" s="26">
        <v>20000000000</v>
      </c>
      <c r="I171" s="35">
        <v>0</v>
      </c>
      <c r="J171" s="35">
        <v>12000000000</v>
      </c>
      <c r="K171" s="35">
        <v>8000000000</v>
      </c>
      <c r="L171" s="28">
        <v>20000000000</v>
      </c>
      <c r="M171" s="28">
        <v>12000000000</v>
      </c>
      <c r="N171" s="28">
        <v>8000000000</v>
      </c>
      <c r="O171" s="28">
        <v>0</v>
      </c>
      <c r="P171" s="30" t="s">
        <v>25</v>
      </c>
      <c r="Q171" s="29" t="s">
        <v>468</v>
      </c>
      <c r="R171" s="29"/>
      <c r="S171" s="33">
        <v>0</v>
      </c>
      <c r="T171" s="88" t="s">
        <v>26</v>
      </c>
      <c r="U171" s="89"/>
    </row>
    <row r="172" spans="1:21" ht="64.5" customHeight="1">
      <c r="A172" s="22">
        <v>110</v>
      </c>
      <c r="B172" s="33" t="s">
        <v>207</v>
      </c>
      <c r="C172" s="22">
        <v>2219</v>
      </c>
      <c r="D172" s="34">
        <v>45756</v>
      </c>
      <c r="E172" s="24">
        <v>7994844</v>
      </c>
      <c r="F172" s="25">
        <v>54989131000</v>
      </c>
      <c r="G172" s="22" t="s">
        <v>24</v>
      </c>
      <c r="H172" s="26">
        <v>15432030927</v>
      </c>
      <c r="I172" s="35">
        <v>0</v>
      </c>
      <c r="J172" s="35">
        <v>10032030927</v>
      </c>
      <c r="K172" s="35">
        <v>5400000000</v>
      </c>
      <c r="L172" s="28">
        <v>15432000000</v>
      </c>
      <c r="M172" s="28">
        <v>10032000000</v>
      </c>
      <c r="N172" s="28">
        <v>5400000000</v>
      </c>
      <c r="O172" s="28">
        <v>30926.999999792315</v>
      </c>
      <c r="P172" s="30" t="s">
        <v>25</v>
      </c>
      <c r="Q172" s="29" t="s">
        <v>468</v>
      </c>
      <c r="R172" s="29" t="s">
        <v>208</v>
      </c>
      <c r="S172" s="73">
        <v>30926.999999792315</v>
      </c>
      <c r="T172" s="73">
        <v>30926.999999792315</v>
      </c>
      <c r="U172" s="73">
        <v>30926.999999792315</v>
      </c>
    </row>
    <row r="173" spans="1:21" ht="64.5" customHeight="1">
      <c r="A173" s="22">
        <v>127</v>
      </c>
      <c r="B173" s="33" t="s">
        <v>209</v>
      </c>
      <c r="C173" s="22">
        <v>2219</v>
      </c>
      <c r="D173" s="34">
        <v>45756</v>
      </c>
      <c r="E173" s="24">
        <v>8015004</v>
      </c>
      <c r="F173" s="25">
        <v>67326303000</v>
      </c>
      <c r="G173" s="22" t="s">
        <v>24</v>
      </c>
      <c r="H173" s="26">
        <v>14864380000.000002</v>
      </c>
      <c r="I173" s="35">
        <v>0</v>
      </c>
      <c r="J173" s="35">
        <v>7786250000</v>
      </c>
      <c r="K173" s="35">
        <v>7078130000</v>
      </c>
      <c r="L173" s="28">
        <v>14864129840</v>
      </c>
      <c r="M173" s="28">
        <v>7786000000</v>
      </c>
      <c r="N173" s="28">
        <v>7078129840</v>
      </c>
      <c r="O173" s="28">
        <v>250160.00000141503</v>
      </c>
      <c r="P173" s="30" t="s">
        <v>25</v>
      </c>
      <c r="Q173" s="29" t="s">
        <v>468</v>
      </c>
      <c r="R173" s="29" t="s">
        <v>42</v>
      </c>
      <c r="S173" s="73">
        <v>0</v>
      </c>
      <c r="T173" s="88" t="s">
        <v>26</v>
      </c>
      <c r="U173" s="89"/>
    </row>
    <row r="174" spans="1:21" ht="64.5" customHeight="1">
      <c r="A174" s="22">
        <v>157</v>
      </c>
      <c r="B174" s="33" t="s">
        <v>210</v>
      </c>
      <c r="C174" s="22">
        <v>2219</v>
      </c>
      <c r="D174" s="34">
        <v>45756</v>
      </c>
      <c r="E174" s="24">
        <v>8032240</v>
      </c>
      <c r="F174" s="25">
        <v>79000000000</v>
      </c>
      <c r="G174" s="22" t="s">
        <v>24</v>
      </c>
      <c r="H174" s="26">
        <v>23560721723.000004</v>
      </c>
      <c r="I174" s="35">
        <v>0</v>
      </c>
      <c r="J174" s="35">
        <v>60721723.000002384</v>
      </c>
      <c r="K174" s="35">
        <v>23500000000</v>
      </c>
      <c r="L174" s="28">
        <v>23560721723.000004</v>
      </c>
      <c r="M174" s="28">
        <v>60721723.000002384</v>
      </c>
      <c r="N174" s="28">
        <v>23500000000</v>
      </c>
      <c r="O174" s="28">
        <v>0</v>
      </c>
      <c r="P174" s="30" t="s">
        <v>25</v>
      </c>
      <c r="Q174" s="29" t="s">
        <v>468</v>
      </c>
      <c r="R174" s="29"/>
      <c r="S174" s="33">
        <v>0</v>
      </c>
      <c r="T174" s="88" t="s">
        <v>26</v>
      </c>
      <c r="U174" s="89"/>
    </row>
    <row r="175" spans="1:21" ht="64.5" customHeight="1">
      <c r="A175" s="22">
        <v>208</v>
      </c>
      <c r="B175" s="31" t="s">
        <v>211</v>
      </c>
      <c r="C175" s="22">
        <v>917</v>
      </c>
      <c r="D175" s="23" t="s">
        <v>23</v>
      </c>
      <c r="E175" s="24">
        <v>8068185</v>
      </c>
      <c r="F175" s="25">
        <v>120000000000</v>
      </c>
      <c r="G175" s="22" t="s">
        <v>24</v>
      </c>
      <c r="H175" s="26">
        <v>10000000000</v>
      </c>
      <c r="I175" s="27">
        <v>0</v>
      </c>
      <c r="J175" s="27">
        <v>0</v>
      </c>
      <c r="K175" s="27">
        <v>10000000000</v>
      </c>
      <c r="L175" s="28">
        <v>10000000000</v>
      </c>
      <c r="M175" s="28">
        <v>0</v>
      </c>
      <c r="N175" s="28">
        <v>10000000000</v>
      </c>
      <c r="O175" s="28">
        <v>0</v>
      </c>
      <c r="P175" s="24" t="s">
        <v>25</v>
      </c>
      <c r="Q175" s="29" t="s">
        <v>468</v>
      </c>
      <c r="R175" s="29"/>
      <c r="S175" s="33">
        <v>0</v>
      </c>
      <c r="T175" s="88" t="s">
        <v>26</v>
      </c>
      <c r="U175" s="89"/>
    </row>
    <row r="176" spans="1:21" ht="64.5" customHeight="1">
      <c r="A176" s="22">
        <v>209</v>
      </c>
      <c r="B176" s="33" t="s">
        <v>212</v>
      </c>
      <c r="C176" s="22">
        <v>2219</v>
      </c>
      <c r="D176" s="34">
        <v>45756</v>
      </c>
      <c r="E176" s="24">
        <v>8068185</v>
      </c>
      <c r="F176" s="25">
        <v>120000000000</v>
      </c>
      <c r="G176" s="22" t="s">
        <v>24</v>
      </c>
      <c r="H176" s="26">
        <v>21000000000</v>
      </c>
      <c r="I176" s="35">
        <v>0</v>
      </c>
      <c r="J176" s="35">
        <v>20000000000</v>
      </c>
      <c r="K176" s="27">
        <v>1000000000</v>
      </c>
      <c r="L176" s="28">
        <v>21000000000</v>
      </c>
      <c r="M176" s="28">
        <v>20000000000</v>
      </c>
      <c r="N176" s="28">
        <v>1000000000</v>
      </c>
      <c r="O176" s="28">
        <v>0</v>
      </c>
      <c r="P176" s="30" t="s">
        <v>25</v>
      </c>
      <c r="Q176" s="29" t="s">
        <v>468</v>
      </c>
      <c r="R176" s="29"/>
      <c r="S176" s="33">
        <v>0</v>
      </c>
      <c r="T176" s="88" t="s">
        <v>26</v>
      </c>
      <c r="U176" s="89"/>
    </row>
    <row r="177" spans="1:21" ht="64.5" customHeight="1">
      <c r="A177" s="22">
        <v>212</v>
      </c>
      <c r="B177" s="33" t="s">
        <v>213</v>
      </c>
      <c r="C177" s="22">
        <v>2219</v>
      </c>
      <c r="D177" s="34">
        <v>45756</v>
      </c>
      <c r="E177" s="24">
        <v>8071079</v>
      </c>
      <c r="F177" s="25">
        <v>13479729000</v>
      </c>
      <c r="G177" s="22" t="s">
        <v>24</v>
      </c>
      <c r="H177" s="26">
        <v>672077000</v>
      </c>
      <c r="I177" s="35">
        <v>0</v>
      </c>
      <c r="J177" s="35">
        <v>0</v>
      </c>
      <c r="K177" s="35">
        <v>672077000</v>
      </c>
      <c r="L177" s="28">
        <v>672077000</v>
      </c>
      <c r="M177" s="28">
        <v>0</v>
      </c>
      <c r="N177" s="28">
        <v>672077000</v>
      </c>
      <c r="O177" s="28">
        <v>0</v>
      </c>
      <c r="P177" s="30" t="s">
        <v>25</v>
      </c>
      <c r="Q177" s="29" t="s">
        <v>468</v>
      </c>
      <c r="R177" s="29"/>
      <c r="S177" s="33">
        <v>0</v>
      </c>
      <c r="T177" s="88" t="s">
        <v>26</v>
      </c>
      <c r="U177" s="89"/>
    </row>
    <row r="178" spans="1:21" ht="64.5" customHeight="1">
      <c r="A178" s="22">
        <v>224</v>
      </c>
      <c r="B178" s="33" t="s">
        <v>214</v>
      </c>
      <c r="C178" s="22">
        <v>2219</v>
      </c>
      <c r="D178" s="34">
        <v>45756</v>
      </c>
      <c r="E178" s="24">
        <v>8073441</v>
      </c>
      <c r="F178" s="25">
        <v>4950000000</v>
      </c>
      <c r="G178" s="22" t="s">
        <v>24</v>
      </c>
      <c r="H178" s="26">
        <v>327315000</v>
      </c>
      <c r="I178" s="35">
        <v>0</v>
      </c>
      <c r="J178" s="35">
        <v>0</v>
      </c>
      <c r="K178" s="35">
        <v>327315000</v>
      </c>
      <c r="L178" s="28">
        <v>327315000</v>
      </c>
      <c r="M178" s="28">
        <v>0</v>
      </c>
      <c r="N178" s="28">
        <v>327315000</v>
      </c>
      <c r="O178" s="28">
        <v>0</v>
      </c>
      <c r="P178" s="30" t="s">
        <v>25</v>
      </c>
      <c r="Q178" s="29" t="s">
        <v>468</v>
      </c>
      <c r="R178" s="29"/>
      <c r="S178" s="33">
        <v>0</v>
      </c>
      <c r="T178" s="88" t="s">
        <v>26</v>
      </c>
      <c r="U178" s="89"/>
    </row>
    <row r="179" spans="1:21" ht="64.5" customHeight="1">
      <c r="A179" s="22">
        <v>225</v>
      </c>
      <c r="B179" s="33" t="s">
        <v>215</v>
      </c>
      <c r="C179" s="22" t="s">
        <v>84</v>
      </c>
      <c r="D179" s="34">
        <v>45756</v>
      </c>
      <c r="E179" s="24">
        <v>8075143</v>
      </c>
      <c r="F179" s="25">
        <v>44186000000</v>
      </c>
      <c r="G179" s="22" t="s">
        <v>24</v>
      </c>
      <c r="H179" s="26">
        <v>19107000000</v>
      </c>
      <c r="I179" s="35">
        <v>0</v>
      </c>
      <c r="J179" s="35">
        <v>10306743812</v>
      </c>
      <c r="K179" s="35">
        <v>8800256188</v>
      </c>
      <c r="L179" s="28">
        <v>19107000000</v>
      </c>
      <c r="M179" s="28">
        <v>10307000000</v>
      </c>
      <c r="N179" s="28">
        <v>8800000000</v>
      </c>
      <c r="O179" s="28">
        <v>0</v>
      </c>
      <c r="P179" s="30" t="s">
        <v>25</v>
      </c>
      <c r="Q179" s="29" t="s">
        <v>468</v>
      </c>
      <c r="R179" s="29"/>
      <c r="S179" s="33">
        <v>0</v>
      </c>
      <c r="T179" s="88" t="s">
        <v>26</v>
      </c>
      <c r="U179" s="89"/>
    </row>
    <row r="180" spans="1:21" ht="64.5" customHeight="1">
      <c r="A180" s="22">
        <v>235</v>
      </c>
      <c r="B180" s="33" t="s">
        <v>216</v>
      </c>
      <c r="C180" s="22">
        <v>2219</v>
      </c>
      <c r="D180" s="34">
        <v>45756</v>
      </c>
      <c r="E180" s="24">
        <v>8079339</v>
      </c>
      <c r="F180" s="25">
        <v>23000000000</v>
      </c>
      <c r="G180" s="22" t="s">
        <v>24</v>
      </c>
      <c r="H180" s="26">
        <v>5463371268.000001</v>
      </c>
      <c r="I180" s="35">
        <v>0</v>
      </c>
      <c r="J180" s="35">
        <v>413371268.00000077</v>
      </c>
      <c r="K180" s="35">
        <v>5050000000</v>
      </c>
      <c r="L180" s="28">
        <v>5463000000</v>
      </c>
      <c r="M180" s="28">
        <v>413000000</v>
      </c>
      <c r="N180" s="28">
        <v>5050000000</v>
      </c>
      <c r="O180" s="28">
        <v>371268.00000078219</v>
      </c>
      <c r="P180" s="30" t="s">
        <v>25</v>
      </c>
      <c r="Q180" s="29" t="s">
        <v>468</v>
      </c>
      <c r="R180" s="29" t="s">
        <v>208</v>
      </c>
      <c r="S180" s="73">
        <v>371268.00000078219</v>
      </c>
      <c r="T180" s="73">
        <v>371268.00000078219</v>
      </c>
      <c r="U180" s="73">
        <v>371268.00000078219</v>
      </c>
    </row>
    <row r="181" spans="1:21" ht="64.5" customHeight="1">
      <c r="A181" s="22">
        <v>236</v>
      </c>
      <c r="B181" s="33" t="s">
        <v>217</v>
      </c>
      <c r="C181" s="22">
        <v>2219</v>
      </c>
      <c r="D181" s="34">
        <v>45756</v>
      </c>
      <c r="E181" s="24">
        <v>8079342</v>
      </c>
      <c r="F181" s="25">
        <v>30007000000</v>
      </c>
      <c r="G181" s="22" t="s">
        <v>24</v>
      </c>
      <c r="H181" s="26">
        <v>909311999.99999917</v>
      </c>
      <c r="I181" s="35">
        <v>0</v>
      </c>
      <c r="J181" s="35">
        <v>0</v>
      </c>
      <c r="K181" s="35">
        <v>909311999.99999917</v>
      </c>
      <c r="L181" s="28">
        <v>909307000</v>
      </c>
      <c r="M181" s="28">
        <v>0</v>
      </c>
      <c r="N181" s="28">
        <v>909307000</v>
      </c>
      <c r="O181" s="28">
        <v>4999.9999991996447</v>
      </c>
      <c r="P181" s="30" t="s">
        <v>25</v>
      </c>
      <c r="Q181" s="29" t="s">
        <v>468</v>
      </c>
      <c r="R181" s="29" t="s">
        <v>42</v>
      </c>
      <c r="S181" s="73">
        <v>0</v>
      </c>
      <c r="T181" s="88" t="s">
        <v>26</v>
      </c>
      <c r="U181" s="89"/>
    </row>
    <row r="182" spans="1:21" ht="64.5" customHeight="1">
      <c r="A182" s="22">
        <v>237</v>
      </c>
      <c r="B182" s="33" t="s">
        <v>218</v>
      </c>
      <c r="C182" s="22">
        <v>2219</v>
      </c>
      <c r="D182" s="34">
        <v>45756</v>
      </c>
      <c r="E182" s="24">
        <v>8080501</v>
      </c>
      <c r="F182" s="25">
        <v>21500000000</v>
      </c>
      <c r="G182" s="22" t="s">
        <v>24</v>
      </c>
      <c r="H182" s="26">
        <v>699287000</v>
      </c>
      <c r="I182" s="35">
        <v>0</v>
      </c>
      <c r="J182" s="35">
        <v>0</v>
      </c>
      <c r="K182" s="35">
        <v>699287000</v>
      </c>
      <c r="L182" s="28">
        <v>699287000</v>
      </c>
      <c r="M182" s="28">
        <v>0</v>
      </c>
      <c r="N182" s="28">
        <v>699287000</v>
      </c>
      <c r="O182" s="28">
        <v>0</v>
      </c>
      <c r="P182" s="30" t="s">
        <v>25</v>
      </c>
      <c r="Q182" s="29" t="s">
        <v>468</v>
      </c>
      <c r="R182" s="29"/>
      <c r="S182" s="33">
        <v>0</v>
      </c>
      <c r="T182" s="88" t="s">
        <v>26</v>
      </c>
      <c r="U182" s="89"/>
    </row>
    <row r="183" spans="1:21" ht="64.5" customHeight="1">
      <c r="A183" s="22">
        <v>238</v>
      </c>
      <c r="B183" s="40" t="s">
        <v>219</v>
      </c>
      <c r="C183" s="22">
        <v>2219</v>
      </c>
      <c r="D183" s="34">
        <v>45756</v>
      </c>
      <c r="E183" s="24">
        <v>8080683</v>
      </c>
      <c r="F183" s="25">
        <v>667247000</v>
      </c>
      <c r="G183" s="22" t="s">
        <v>24</v>
      </c>
      <c r="H183" s="26">
        <v>52303000</v>
      </c>
      <c r="I183" s="35">
        <v>0</v>
      </c>
      <c r="J183" s="35">
        <v>0</v>
      </c>
      <c r="K183" s="35">
        <v>52303000</v>
      </c>
      <c r="L183" s="28">
        <v>48765000</v>
      </c>
      <c r="M183" s="28">
        <v>0</v>
      </c>
      <c r="N183" s="28">
        <v>48765000</v>
      </c>
      <c r="O183" s="28">
        <v>3537999.9999999967</v>
      </c>
      <c r="P183" s="30" t="s">
        <v>25</v>
      </c>
      <c r="Q183" s="29" t="s">
        <v>468</v>
      </c>
      <c r="R183" s="29" t="s">
        <v>42</v>
      </c>
      <c r="S183" s="73">
        <v>0</v>
      </c>
      <c r="T183" s="88" t="s">
        <v>26</v>
      </c>
      <c r="U183" s="89"/>
    </row>
    <row r="184" spans="1:21" ht="64.5" customHeight="1">
      <c r="A184" s="22">
        <v>242</v>
      </c>
      <c r="B184" s="33" t="s">
        <v>220</v>
      </c>
      <c r="C184" s="22">
        <v>2219</v>
      </c>
      <c r="D184" s="34">
        <v>45756</v>
      </c>
      <c r="E184" s="24">
        <v>8081057</v>
      </c>
      <c r="F184" s="37">
        <v>28000000000</v>
      </c>
      <c r="G184" s="22" t="s">
        <v>24</v>
      </c>
      <c r="H184" s="26">
        <v>1477000540.000001</v>
      </c>
      <c r="I184" s="35">
        <v>0</v>
      </c>
      <c r="J184" s="35">
        <v>1477000540.000001</v>
      </c>
      <c r="K184" s="35">
        <v>0</v>
      </c>
      <c r="L184" s="28">
        <v>1094249000</v>
      </c>
      <c r="M184" s="28">
        <v>1094249000</v>
      </c>
      <c r="N184" s="28">
        <v>0</v>
      </c>
      <c r="O184" s="28">
        <v>382751540.00000089</v>
      </c>
      <c r="P184" s="30" t="s">
        <v>25</v>
      </c>
      <c r="Q184" s="29" t="s">
        <v>468</v>
      </c>
      <c r="R184" s="29" t="s">
        <v>42</v>
      </c>
      <c r="S184" s="73">
        <v>0</v>
      </c>
      <c r="T184" s="88" t="s">
        <v>26</v>
      </c>
      <c r="U184" s="89"/>
    </row>
    <row r="185" spans="1:21" ht="64.5" customHeight="1">
      <c r="A185" s="22">
        <v>253</v>
      </c>
      <c r="B185" s="33" t="s">
        <v>221</v>
      </c>
      <c r="C185" s="22">
        <v>2219</v>
      </c>
      <c r="D185" s="34">
        <v>45756</v>
      </c>
      <c r="E185" s="24">
        <v>8086200</v>
      </c>
      <c r="F185" s="25">
        <v>140000000000</v>
      </c>
      <c r="G185" s="22" t="s">
        <v>24</v>
      </c>
      <c r="H185" s="26">
        <v>62476831000</v>
      </c>
      <c r="I185" s="35">
        <v>0</v>
      </c>
      <c r="J185" s="35">
        <v>12476831000</v>
      </c>
      <c r="K185" s="35">
        <v>50000000000</v>
      </c>
      <c r="L185" s="28">
        <v>62476831000</v>
      </c>
      <c r="M185" s="28">
        <v>12476831000</v>
      </c>
      <c r="N185" s="28">
        <v>50000000000</v>
      </c>
      <c r="O185" s="28">
        <v>0</v>
      </c>
      <c r="P185" s="30" t="s">
        <v>25</v>
      </c>
      <c r="Q185" s="29" t="s">
        <v>468</v>
      </c>
      <c r="R185" s="29"/>
      <c r="S185" s="33">
        <v>0</v>
      </c>
      <c r="T185" s="88" t="s">
        <v>26</v>
      </c>
      <c r="U185" s="89"/>
    </row>
    <row r="186" spans="1:21" ht="64.5" customHeight="1">
      <c r="A186" s="22">
        <v>267</v>
      </c>
      <c r="B186" s="33" t="s">
        <v>222</v>
      </c>
      <c r="C186" s="22">
        <v>2219</v>
      </c>
      <c r="D186" s="34">
        <v>45756</v>
      </c>
      <c r="E186" s="24">
        <v>8092042</v>
      </c>
      <c r="F186" s="25">
        <v>55000000000</v>
      </c>
      <c r="G186" s="22" t="s">
        <v>24</v>
      </c>
      <c r="H186" s="26">
        <v>14000000000</v>
      </c>
      <c r="I186" s="35">
        <v>0</v>
      </c>
      <c r="J186" s="35">
        <v>500000000</v>
      </c>
      <c r="K186" s="35">
        <v>13500000000</v>
      </c>
      <c r="L186" s="28">
        <v>14000000000</v>
      </c>
      <c r="M186" s="28">
        <v>500000000</v>
      </c>
      <c r="N186" s="28">
        <v>13500000000</v>
      </c>
      <c r="O186" s="28">
        <v>0</v>
      </c>
      <c r="P186" s="30" t="s">
        <v>25</v>
      </c>
      <c r="Q186" s="29" t="s">
        <v>468</v>
      </c>
      <c r="R186" s="29"/>
      <c r="S186" s="33">
        <v>0</v>
      </c>
      <c r="T186" s="88" t="s">
        <v>26</v>
      </c>
      <c r="U186" s="89"/>
    </row>
    <row r="187" spans="1:21" ht="64.5" customHeight="1">
      <c r="A187" s="22">
        <v>276</v>
      </c>
      <c r="B187" s="33" t="s">
        <v>223</v>
      </c>
      <c r="C187" s="22">
        <v>2219</v>
      </c>
      <c r="D187" s="34">
        <v>45756</v>
      </c>
      <c r="E187" s="24">
        <v>8095709</v>
      </c>
      <c r="F187" s="25">
        <v>37000000000</v>
      </c>
      <c r="G187" s="22" t="s">
        <v>24</v>
      </c>
      <c r="H187" s="26">
        <v>6536637975.0000019</v>
      </c>
      <c r="I187" s="35">
        <v>0</v>
      </c>
      <c r="J187" s="35">
        <v>1536637975.0000014</v>
      </c>
      <c r="K187" s="35">
        <v>5000000000</v>
      </c>
      <c r="L187" s="28">
        <v>6536637975.0000019</v>
      </c>
      <c r="M187" s="28">
        <v>1536637975.0000014</v>
      </c>
      <c r="N187" s="28">
        <v>5000000000</v>
      </c>
      <c r="O187" s="28">
        <v>0</v>
      </c>
      <c r="P187" s="30" t="s">
        <v>25</v>
      </c>
      <c r="Q187" s="29" t="s">
        <v>468</v>
      </c>
      <c r="R187" s="29"/>
      <c r="S187" s="33">
        <v>0</v>
      </c>
      <c r="T187" s="88" t="s">
        <v>26</v>
      </c>
      <c r="U187" s="89"/>
    </row>
    <row r="188" spans="1:21" ht="64.5" customHeight="1">
      <c r="A188" s="22">
        <v>279</v>
      </c>
      <c r="B188" s="33" t="s">
        <v>224</v>
      </c>
      <c r="C188" s="22">
        <v>2219</v>
      </c>
      <c r="D188" s="34">
        <v>45756</v>
      </c>
      <c r="E188" s="24">
        <v>8097760</v>
      </c>
      <c r="F188" s="25">
        <v>55000000000</v>
      </c>
      <c r="G188" s="22" t="s">
        <v>24</v>
      </c>
      <c r="H188" s="26">
        <v>7000000000</v>
      </c>
      <c r="I188" s="35">
        <v>0</v>
      </c>
      <c r="J188" s="35">
        <v>1291000000</v>
      </c>
      <c r="K188" s="35">
        <v>5709000000</v>
      </c>
      <c r="L188" s="28">
        <v>6990364000</v>
      </c>
      <c r="M188" s="28">
        <v>1291000000</v>
      </c>
      <c r="N188" s="28">
        <v>5699364000</v>
      </c>
      <c r="O188" s="28">
        <v>9636000.0000004228</v>
      </c>
      <c r="P188" s="30" t="s">
        <v>25</v>
      </c>
      <c r="Q188" s="29" t="s">
        <v>468</v>
      </c>
      <c r="R188" s="29" t="s">
        <v>191</v>
      </c>
      <c r="S188" s="73">
        <f>O188</f>
        <v>9636000.0000004228</v>
      </c>
      <c r="T188" s="88" t="s">
        <v>26</v>
      </c>
      <c r="U188" s="90"/>
    </row>
    <row r="189" spans="1:21" ht="64.5" customHeight="1">
      <c r="A189" s="22">
        <v>281</v>
      </c>
      <c r="B189" s="33" t="s">
        <v>225</v>
      </c>
      <c r="C189" s="22">
        <v>2219</v>
      </c>
      <c r="D189" s="34">
        <v>45756</v>
      </c>
      <c r="E189" s="24">
        <v>8098314</v>
      </c>
      <c r="F189" s="25">
        <v>1800000000</v>
      </c>
      <c r="G189" s="22" t="s">
        <v>24</v>
      </c>
      <c r="H189" s="26">
        <v>74992181.999999955</v>
      </c>
      <c r="I189" s="35">
        <v>0</v>
      </c>
      <c r="J189" s="35">
        <v>74992181.999999955</v>
      </c>
      <c r="K189" s="35">
        <v>0</v>
      </c>
      <c r="L189" s="28">
        <v>74992000</v>
      </c>
      <c r="M189" s="28">
        <v>74992000</v>
      </c>
      <c r="N189" s="28">
        <v>0</v>
      </c>
      <c r="O189" s="28">
        <v>181.99999995260896</v>
      </c>
      <c r="P189" s="30" t="s">
        <v>25</v>
      </c>
      <c r="Q189" s="29" t="s">
        <v>468</v>
      </c>
      <c r="R189" s="29"/>
      <c r="S189" s="73">
        <v>0</v>
      </c>
      <c r="T189" s="88" t="s">
        <v>26</v>
      </c>
      <c r="U189" s="89"/>
    </row>
    <row r="190" spans="1:21" ht="64.5" customHeight="1">
      <c r="A190" s="22">
        <v>287</v>
      </c>
      <c r="B190" s="33" t="s">
        <v>226</v>
      </c>
      <c r="C190" s="22">
        <v>2219</v>
      </c>
      <c r="D190" s="34">
        <v>45756</v>
      </c>
      <c r="E190" s="24">
        <v>8099059</v>
      </c>
      <c r="F190" s="25">
        <v>14000000000</v>
      </c>
      <c r="G190" s="22" t="s">
        <v>24</v>
      </c>
      <c r="H190" s="26">
        <v>1422000000</v>
      </c>
      <c r="I190" s="35">
        <v>0</v>
      </c>
      <c r="J190" s="35">
        <v>1422000000</v>
      </c>
      <c r="K190" s="35">
        <v>0</v>
      </c>
      <c r="L190" s="28">
        <v>756278000</v>
      </c>
      <c r="M190" s="28">
        <v>756278000</v>
      </c>
      <c r="N190" s="28">
        <v>0</v>
      </c>
      <c r="O190" s="28">
        <v>665722000</v>
      </c>
      <c r="P190" s="30" t="s">
        <v>25</v>
      </c>
      <c r="Q190" s="29" t="s">
        <v>468</v>
      </c>
      <c r="R190" s="29" t="s">
        <v>42</v>
      </c>
      <c r="S190" s="73">
        <v>0</v>
      </c>
      <c r="T190" s="88" t="s">
        <v>26</v>
      </c>
      <c r="U190" s="89"/>
    </row>
    <row r="191" spans="1:21" ht="64.5" customHeight="1">
      <c r="A191" s="22">
        <v>292</v>
      </c>
      <c r="B191" s="33" t="s">
        <v>227</v>
      </c>
      <c r="C191" s="22">
        <v>2219</v>
      </c>
      <c r="D191" s="34">
        <v>45756</v>
      </c>
      <c r="E191" s="24">
        <v>8102093</v>
      </c>
      <c r="F191" s="25">
        <v>42047000000</v>
      </c>
      <c r="G191" s="22" t="s">
        <v>24</v>
      </c>
      <c r="H191" s="26">
        <v>18100000000</v>
      </c>
      <c r="I191" s="35">
        <v>0</v>
      </c>
      <c r="J191" s="35">
        <v>10000000000</v>
      </c>
      <c r="K191" s="35">
        <v>8100000000</v>
      </c>
      <c r="L191" s="28">
        <v>18100000000</v>
      </c>
      <c r="M191" s="28">
        <v>10000000000</v>
      </c>
      <c r="N191" s="28">
        <v>8100000000</v>
      </c>
      <c r="O191" s="28">
        <v>0</v>
      </c>
      <c r="P191" s="30" t="s">
        <v>25</v>
      </c>
      <c r="Q191" s="29" t="s">
        <v>468</v>
      </c>
      <c r="R191" s="29"/>
      <c r="S191" s="33">
        <v>0</v>
      </c>
      <c r="T191" s="88" t="s">
        <v>26</v>
      </c>
      <c r="U191" s="89"/>
    </row>
    <row r="192" spans="1:21" ht="64.5" customHeight="1">
      <c r="A192" s="22">
        <v>294</v>
      </c>
      <c r="B192" s="33" t="s">
        <v>228</v>
      </c>
      <c r="C192" s="22">
        <v>2219</v>
      </c>
      <c r="D192" s="34">
        <v>45756</v>
      </c>
      <c r="E192" s="24">
        <v>8102989</v>
      </c>
      <c r="F192" s="25">
        <v>18500000000</v>
      </c>
      <c r="G192" s="22" t="s">
        <v>24</v>
      </c>
      <c r="H192" s="26">
        <v>17500000000</v>
      </c>
      <c r="I192" s="35">
        <v>0</v>
      </c>
      <c r="J192" s="35">
        <v>5200000000</v>
      </c>
      <c r="K192" s="35">
        <v>12300000000</v>
      </c>
      <c r="L192" s="28">
        <v>17500000000</v>
      </c>
      <c r="M192" s="28">
        <v>5200000000</v>
      </c>
      <c r="N192" s="28">
        <v>12300000000</v>
      </c>
      <c r="O192" s="28">
        <v>0</v>
      </c>
      <c r="P192" s="30" t="s">
        <v>25</v>
      </c>
      <c r="Q192" s="29" t="s">
        <v>468</v>
      </c>
      <c r="R192" s="29"/>
      <c r="S192" s="33">
        <v>0</v>
      </c>
      <c r="T192" s="88" t="s">
        <v>26</v>
      </c>
      <c r="U192" s="89"/>
    </row>
    <row r="193" spans="1:21" ht="64.5" customHeight="1">
      <c r="A193" s="22">
        <v>299</v>
      </c>
      <c r="B193" s="33" t="s">
        <v>229</v>
      </c>
      <c r="C193" s="22">
        <v>2219</v>
      </c>
      <c r="D193" s="34">
        <v>45756</v>
      </c>
      <c r="E193" s="24">
        <v>8105340</v>
      </c>
      <c r="F193" s="25">
        <v>2433921000</v>
      </c>
      <c r="G193" s="22" t="s">
        <v>24</v>
      </c>
      <c r="H193" s="26">
        <v>438848999.99999994</v>
      </c>
      <c r="I193" s="35">
        <v>0</v>
      </c>
      <c r="J193" s="35">
        <v>438848999.99999994</v>
      </c>
      <c r="K193" s="35">
        <v>0</v>
      </c>
      <c r="L193" s="28">
        <v>431509249</v>
      </c>
      <c r="M193" s="28">
        <v>431509249</v>
      </c>
      <c r="N193" s="28">
        <v>0</v>
      </c>
      <c r="O193" s="28">
        <v>7339750.9999999218</v>
      </c>
      <c r="P193" s="30" t="s">
        <v>25</v>
      </c>
      <c r="Q193" s="29" t="s">
        <v>468</v>
      </c>
      <c r="R193" s="29" t="s">
        <v>42</v>
      </c>
      <c r="S193" s="73">
        <v>0</v>
      </c>
      <c r="T193" s="88" t="s">
        <v>26</v>
      </c>
      <c r="U193" s="89"/>
    </row>
    <row r="194" spans="1:21" ht="64.5" customHeight="1">
      <c r="A194" s="22">
        <v>302</v>
      </c>
      <c r="B194" s="33" t="s">
        <v>230</v>
      </c>
      <c r="C194" s="22">
        <v>2219</v>
      </c>
      <c r="D194" s="34">
        <v>45756</v>
      </c>
      <c r="E194" s="24">
        <v>8106725</v>
      </c>
      <c r="F194" s="25">
        <v>4700000000</v>
      </c>
      <c r="G194" s="22" t="s">
        <v>24</v>
      </c>
      <c r="H194" s="26">
        <v>2860000000</v>
      </c>
      <c r="I194" s="35">
        <v>0</v>
      </c>
      <c r="J194" s="35">
        <v>2660000000</v>
      </c>
      <c r="K194" s="35">
        <v>200000000</v>
      </c>
      <c r="L194" s="28">
        <v>2860000000</v>
      </c>
      <c r="M194" s="28">
        <v>2660000000</v>
      </c>
      <c r="N194" s="28">
        <v>200000000</v>
      </c>
      <c r="O194" s="28">
        <v>0</v>
      </c>
      <c r="P194" s="30" t="s">
        <v>25</v>
      </c>
      <c r="Q194" s="29" t="s">
        <v>468</v>
      </c>
      <c r="R194" s="29"/>
      <c r="S194" s="33">
        <v>0</v>
      </c>
      <c r="T194" s="88" t="s">
        <v>26</v>
      </c>
      <c r="U194" s="89"/>
    </row>
    <row r="195" spans="1:21" ht="64.5" customHeight="1">
      <c r="A195" s="22">
        <v>311</v>
      </c>
      <c r="B195" s="33" t="s">
        <v>231</v>
      </c>
      <c r="C195" s="22">
        <v>2219</v>
      </c>
      <c r="D195" s="34">
        <v>45756</v>
      </c>
      <c r="E195" s="24">
        <v>8109019</v>
      </c>
      <c r="F195" s="25">
        <v>5000000000</v>
      </c>
      <c r="G195" s="22" t="s">
        <v>24</v>
      </c>
      <c r="H195" s="26">
        <v>1653955000</v>
      </c>
      <c r="I195" s="35">
        <v>0</v>
      </c>
      <c r="J195" s="35">
        <v>453954999.99999994</v>
      </c>
      <c r="K195" s="35">
        <v>1200000000</v>
      </c>
      <c r="L195" s="28">
        <v>1653955000</v>
      </c>
      <c r="M195" s="28">
        <v>454000000</v>
      </c>
      <c r="N195" s="28">
        <v>1199955000</v>
      </c>
      <c r="O195" s="28">
        <v>0</v>
      </c>
      <c r="P195" s="30" t="s">
        <v>25</v>
      </c>
      <c r="Q195" s="29" t="s">
        <v>468</v>
      </c>
      <c r="R195" s="29"/>
      <c r="S195" s="33">
        <v>0</v>
      </c>
      <c r="T195" s="88" t="s">
        <v>26</v>
      </c>
      <c r="U195" s="89"/>
    </row>
    <row r="196" spans="1:21" ht="64.5" customHeight="1">
      <c r="A196" s="22">
        <v>314</v>
      </c>
      <c r="B196" s="33" t="s">
        <v>232</v>
      </c>
      <c r="C196" s="22">
        <v>2219</v>
      </c>
      <c r="D196" s="34">
        <v>45756</v>
      </c>
      <c r="E196" s="24">
        <v>8109224</v>
      </c>
      <c r="F196" s="25">
        <v>14900000000</v>
      </c>
      <c r="G196" s="22" t="s">
        <v>24</v>
      </c>
      <c r="H196" s="26">
        <v>10780315999.999998</v>
      </c>
      <c r="I196" s="35">
        <v>0</v>
      </c>
      <c r="J196" s="35">
        <v>0</v>
      </c>
      <c r="K196" s="35">
        <v>10780315999.999998</v>
      </c>
      <c r="L196" s="28">
        <v>10248014590</v>
      </c>
      <c r="M196" s="28">
        <v>0</v>
      </c>
      <c r="N196" s="28">
        <v>10248014590</v>
      </c>
      <c r="O196" s="28">
        <v>532301409.99999821</v>
      </c>
      <c r="P196" s="30" t="s">
        <v>25</v>
      </c>
      <c r="Q196" s="29" t="s">
        <v>468</v>
      </c>
      <c r="R196" s="29" t="s">
        <v>191</v>
      </c>
      <c r="S196" s="73">
        <f>O196</f>
        <v>532301409.99999821</v>
      </c>
      <c r="T196" s="88" t="s">
        <v>26</v>
      </c>
      <c r="U196" s="90"/>
    </row>
    <row r="197" spans="1:21" ht="64.5" customHeight="1">
      <c r="A197" s="22">
        <v>323</v>
      </c>
      <c r="B197" s="33" t="s">
        <v>233</v>
      </c>
      <c r="C197" s="22">
        <v>2219</v>
      </c>
      <c r="D197" s="34">
        <v>45756</v>
      </c>
      <c r="E197" s="24">
        <v>8109921</v>
      </c>
      <c r="F197" s="25">
        <v>11900000000</v>
      </c>
      <c r="G197" s="22" t="s">
        <v>24</v>
      </c>
      <c r="H197" s="26">
        <v>8561000000</v>
      </c>
      <c r="I197" s="35">
        <v>0</v>
      </c>
      <c r="J197" s="35">
        <v>261000000</v>
      </c>
      <c r="K197" s="27">
        <v>8300000000</v>
      </c>
      <c r="L197" s="28">
        <v>8561000000</v>
      </c>
      <c r="M197" s="28">
        <v>261000000</v>
      </c>
      <c r="N197" s="28">
        <v>8300000000</v>
      </c>
      <c r="O197" s="28">
        <v>0</v>
      </c>
      <c r="P197" s="30" t="s">
        <v>25</v>
      </c>
      <c r="Q197" s="29" t="s">
        <v>468</v>
      </c>
      <c r="R197" s="29"/>
      <c r="S197" s="33">
        <v>0</v>
      </c>
      <c r="T197" s="88" t="s">
        <v>26</v>
      </c>
      <c r="U197" s="89"/>
    </row>
    <row r="198" spans="1:21" ht="64.5" customHeight="1">
      <c r="A198" s="22">
        <v>324</v>
      </c>
      <c r="B198" s="33" t="s">
        <v>234</v>
      </c>
      <c r="C198" s="22">
        <v>2219</v>
      </c>
      <c r="D198" s="34">
        <v>45756</v>
      </c>
      <c r="E198" s="24">
        <v>8109922</v>
      </c>
      <c r="F198" s="25">
        <v>10200000000</v>
      </c>
      <c r="G198" s="22" t="s">
        <v>24</v>
      </c>
      <c r="H198" s="26">
        <v>6891000000</v>
      </c>
      <c r="I198" s="35">
        <v>0</v>
      </c>
      <c r="J198" s="35">
        <v>1691000000</v>
      </c>
      <c r="K198" s="27">
        <v>5200000000</v>
      </c>
      <c r="L198" s="28">
        <v>6891000000</v>
      </c>
      <c r="M198" s="28">
        <v>1691000000</v>
      </c>
      <c r="N198" s="28">
        <v>5200000000</v>
      </c>
      <c r="O198" s="28">
        <v>0</v>
      </c>
      <c r="P198" s="30" t="s">
        <v>25</v>
      </c>
      <c r="Q198" s="29" t="s">
        <v>468</v>
      </c>
      <c r="R198" s="29"/>
      <c r="S198" s="33">
        <v>0</v>
      </c>
      <c r="T198" s="88" t="s">
        <v>26</v>
      </c>
      <c r="U198" s="89"/>
    </row>
    <row r="199" spans="1:21" ht="64.5" customHeight="1">
      <c r="A199" s="22">
        <v>330</v>
      </c>
      <c r="B199" s="33" t="s">
        <v>235</v>
      </c>
      <c r="C199" s="22">
        <v>2219</v>
      </c>
      <c r="D199" s="34">
        <v>45756</v>
      </c>
      <c r="E199" s="24">
        <v>8115561</v>
      </c>
      <c r="F199" s="25">
        <v>3640328000</v>
      </c>
      <c r="G199" s="22" t="s">
        <v>24</v>
      </c>
      <c r="H199" s="26">
        <v>3507000000</v>
      </c>
      <c r="I199" s="35">
        <v>0</v>
      </c>
      <c r="J199" s="35">
        <v>3507000000</v>
      </c>
      <c r="K199" s="35">
        <v>0</v>
      </c>
      <c r="L199" s="28">
        <v>3136440000</v>
      </c>
      <c r="M199" s="28">
        <v>3136440000</v>
      </c>
      <c r="N199" s="28">
        <v>0</v>
      </c>
      <c r="O199" s="28">
        <v>370559999.99999994</v>
      </c>
      <c r="P199" s="30" t="s">
        <v>25</v>
      </c>
      <c r="Q199" s="29" t="s">
        <v>468</v>
      </c>
      <c r="R199" s="29" t="s">
        <v>191</v>
      </c>
      <c r="S199" s="73">
        <v>24000000</v>
      </c>
      <c r="T199" s="73">
        <v>24000000</v>
      </c>
      <c r="U199" s="73">
        <v>24000000</v>
      </c>
    </row>
    <row r="200" spans="1:21" ht="64.5" customHeight="1">
      <c r="A200" s="22">
        <v>332</v>
      </c>
      <c r="B200" s="33" t="s">
        <v>236</v>
      </c>
      <c r="C200" s="22">
        <v>2219</v>
      </c>
      <c r="D200" s="34">
        <v>45756</v>
      </c>
      <c r="E200" s="24">
        <v>8122057</v>
      </c>
      <c r="F200" s="25">
        <v>68000000000</v>
      </c>
      <c r="G200" s="22" t="s">
        <v>24</v>
      </c>
      <c r="H200" s="26">
        <v>28947000000</v>
      </c>
      <c r="I200" s="35">
        <v>0</v>
      </c>
      <c r="J200" s="35">
        <v>10547000000</v>
      </c>
      <c r="K200" s="27">
        <v>18400000000</v>
      </c>
      <c r="L200" s="28">
        <v>28947000000</v>
      </c>
      <c r="M200" s="28">
        <v>10547000000</v>
      </c>
      <c r="N200" s="28">
        <v>18400000000</v>
      </c>
      <c r="O200" s="28">
        <v>0</v>
      </c>
      <c r="P200" s="30" t="s">
        <v>25</v>
      </c>
      <c r="Q200" s="29" t="s">
        <v>468</v>
      </c>
      <c r="R200" s="29"/>
      <c r="S200" s="33">
        <v>0</v>
      </c>
      <c r="T200" s="88" t="s">
        <v>26</v>
      </c>
      <c r="U200" s="89"/>
    </row>
    <row r="201" spans="1:21" ht="64.5" customHeight="1">
      <c r="A201" s="22">
        <v>335</v>
      </c>
      <c r="B201" s="33" t="s">
        <v>237</v>
      </c>
      <c r="C201" s="22">
        <v>2219</v>
      </c>
      <c r="D201" s="34">
        <v>45756</v>
      </c>
      <c r="E201" s="24">
        <v>8128256</v>
      </c>
      <c r="F201" s="25">
        <v>36750726000</v>
      </c>
      <c r="G201" s="22" t="s">
        <v>24</v>
      </c>
      <c r="H201" s="26">
        <v>12000000000</v>
      </c>
      <c r="I201" s="35">
        <v>0</v>
      </c>
      <c r="J201" s="35">
        <v>8000000000</v>
      </c>
      <c r="K201" s="35">
        <v>4000000000</v>
      </c>
      <c r="L201" s="28">
        <v>12000000000</v>
      </c>
      <c r="M201" s="28">
        <v>8000000000</v>
      </c>
      <c r="N201" s="28">
        <v>4000000000</v>
      </c>
      <c r="O201" s="28">
        <v>0</v>
      </c>
      <c r="P201" s="30" t="s">
        <v>25</v>
      </c>
      <c r="Q201" s="29" t="s">
        <v>468</v>
      </c>
      <c r="R201" s="29"/>
      <c r="S201" s="33">
        <v>0</v>
      </c>
      <c r="T201" s="88" t="s">
        <v>26</v>
      </c>
      <c r="U201" s="89"/>
    </row>
    <row r="202" spans="1:21" ht="64.5" customHeight="1">
      <c r="A202" s="22">
        <v>19</v>
      </c>
      <c r="B202" s="33" t="s">
        <v>238</v>
      </c>
      <c r="C202" s="22">
        <v>2164</v>
      </c>
      <c r="D202" s="34" t="s">
        <v>239</v>
      </c>
      <c r="E202" s="24">
        <v>7674980</v>
      </c>
      <c r="F202" s="25">
        <v>72048000000</v>
      </c>
      <c r="G202" s="22">
        <v>49</v>
      </c>
      <c r="H202" s="26">
        <v>15955000000</v>
      </c>
      <c r="I202" s="35">
        <v>0</v>
      </c>
      <c r="J202" s="35">
        <v>0</v>
      </c>
      <c r="K202" s="35">
        <v>15955000000</v>
      </c>
      <c r="L202" s="28">
        <v>381841000</v>
      </c>
      <c r="M202" s="28">
        <v>0</v>
      </c>
      <c r="N202" s="28">
        <v>381841000</v>
      </c>
      <c r="O202" s="28">
        <v>15573159000</v>
      </c>
      <c r="P202" s="30" t="s">
        <v>25</v>
      </c>
      <c r="Q202" s="29" t="s">
        <v>488</v>
      </c>
      <c r="R202" s="29" t="s">
        <v>240</v>
      </c>
      <c r="S202" s="73">
        <v>15573159000</v>
      </c>
      <c r="T202" s="88" t="s">
        <v>26</v>
      </c>
      <c r="U202" s="90"/>
    </row>
    <row r="203" spans="1:21" ht="64.5" customHeight="1">
      <c r="A203" s="22">
        <v>20</v>
      </c>
      <c r="B203" s="33" t="s">
        <v>241</v>
      </c>
      <c r="C203" s="22">
        <v>2311</v>
      </c>
      <c r="D203" s="34">
        <v>46000</v>
      </c>
      <c r="E203" s="24">
        <v>7686620</v>
      </c>
      <c r="F203" s="25">
        <v>198202000</v>
      </c>
      <c r="G203" s="22" t="s">
        <v>24</v>
      </c>
      <c r="H203" s="26">
        <v>17239000</v>
      </c>
      <c r="I203" s="35">
        <v>0</v>
      </c>
      <c r="J203" s="35">
        <v>0</v>
      </c>
      <c r="K203" s="35">
        <v>17239000</v>
      </c>
      <c r="L203" s="28">
        <v>17239000</v>
      </c>
      <c r="M203" s="28">
        <v>0</v>
      </c>
      <c r="N203" s="28">
        <v>17239000</v>
      </c>
      <c r="O203" s="28">
        <v>0</v>
      </c>
      <c r="P203" s="30" t="s">
        <v>25</v>
      </c>
      <c r="Q203" s="29" t="s">
        <v>488</v>
      </c>
      <c r="R203" s="29"/>
      <c r="S203" s="33">
        <v>0</v>
      </c>
      <c r="T203" s="88" t="s">
        <v>26</v>
      </c>
      <c r="U203" s="89"/>
    </row>
    <row r="204" spans="1:21" ht="64.5" customHeight="1">
      <c r="A204" s="22">
        <v>23</v>
      </c>
      <c r="B204" s="33" t="s">
        <v>242</v>
      </c>
      <c r="C204" s="22">
        <v>2311</v>
      </c>
      <c r="D204" s="34">
        <v>46000</v>
      </c>
      <c r="E204" s="24">
        <v>7722728</v>
      </c>
      <c r="F204" s="25">
        <v>42588395000</v>
      </c>
      <c r="G204" s="22" t="s">
        <v>24</v>
      </c>
      <c r="H204" s="26">
        <v>2700000000</v>
      </c>
      <c r="I204" s="35">
        <v>0</v>
      </c>
      <c r="J204" s="35">
        <v>0</v>
      </c>
      <c r="K204" s="35">
        <v>2700000000</v>
      </c>
      <c r="L204" s="28">
        <v>2466324000</v>
      </c>
      <c r="M204" s="28">
        <v>0</v>
      </c>
      <c r="N204" s="28">
        <v>2466324000</v>
      </c>
      <c r="O204" s="28">
        <v>233675999.99999994</v>
      </c>
      <c r="P204" s="30" t="s">
        <v>25</v>
      </c>
      <c r="Q204" s="29" t="s">
        <v>488</v>
      </c>
      <c r="R204" s="29" t="s">
        <v>243</v>
      </c>
      <c r="S204" s="73">
        <v>0</v>
      </c>
      <c r="T204" s="88" t="s">
        <v>26</v>
      </c>
      <c r="U204" s="89"/>
    </row>
    <row r="205" spans="1:21" ht="64.5" customHeight="1">
      <c r="A205" s="22">
        <v>24</v>
      </c>
      <c r="B205" s="33" t="s">
        <v>244</v>
      </c>
      <c r="C205" s="22">
        <v>2311</v>
      </c>
      <c r="D205" s="34">
        <v>46000</v>
      </c>
      <c r="E205" s="24">
        <v>7722729</v>
      </c>
      <c r="F205" s="25">
        <v>14597269000</v>
      </c>
      <c r="G205" s="22" t="s">
        <v>24</v>
      </c>
      <c r="H205" s="26">
        <v>207616000</v>
      </c>
      <c r="I205" s="35">
        <v>0</v>
      </c>
      <c r="J205" s="35">
        <v>0</v>
      </c>
      <c r="K205" s="35">
        <v>207616000</v>
      </c>
      <c r="L205" s="28">
        <v>86334000</v>
      </c>
      <c r="M205" s="28">
        <v>0</v>
      </c>
      <c r="N205" s="28">
        <v>86334000</v>
      </c>
      <c r="O205" s="28">
        <v>121282000.00000001</v>
      </c>
      <c r="P205" s="30" t="s">
        <v>25</v>
      </c>
      <c r="Q205" s="29" t="s">
        <v>488</v>
      </c>
      <c r="R205" s="29" t="s">
        <v>245</v>
      </c>
      <c r="S205" s="73">
        <v>0</v>
      </c>
      <c r="T205" s="88" t="s">
        <v>26</v>
      </c>
      <c r="U205" s="89"/>
    </row>
    <row r="206" spans="1:21" ht="64.5" customHeight="1">
      <c r="A206" s="22">
        <v>27</v>
      </c>
      <c r="B206" s="33" t="s">
        <v>246</v>
      </c>
      <c r="C206" s="22">
        <v>2311</v>
      </c>
      <c r="D206" s="34">
        <v>46000</v>
      </c>
      <c r="E206" s="24">
        <v>7781667</v>
      </c>
      <c r="F206" s="25">
        <v>17883314000</v>
      </c>
      <c r="G206" s="22" t="s">
        <v>24</v>
      </c>
      <c r="H206" s="26">
        <v>509117000</v>
      </c>
      <c r="I206" s="35">
        <v>0</v>
      </c>
      <c r="J206" s="35">
        <v>0</v>
      </c>
      <c r="K206" s="35">
        <v>509117000</v>
      </c>
      <c r="L206" s="28">
        <v>509117000</v>
      </c>
      <c r="M206" s="28">
        <v>0</v>
      </c>
      <c r="N206" s="28">
        <v>509117000</v>
      </c>
      <c r="O206" s="28">
        <v>0</v>
      </c>
      <c r="P206" s="30" t="s">
        <v>25</v>
      </c>
      <c r="Q206" s="29" t="s">
        <v>488</v>
      </c>
      <c r="R206" s="29"/>
      <c r="S206" s="33">
        <v>0</v>
      </c>
      <c r="T206" s="88" t="s">
        <v>26</v>
      </c>
      <c r="U206" s="89"/>
    </row>
    <row r="207" spans="1:21" ht="64.5" customHeight="1">
      <c r="A207" s="22">
        <v>29</v>
      </c>
      <c r="B207" s="33" t="s">
        <v>247</v>
      </c>
      <c r="C207" s="22">
        <v>2311</v>
      </c>
      <c r="D207" s="34">
        <v>46000</v>
      </c>
      <c r="E207" s="24">
        <v>7787918</v>
      </c>
      <c r="F207" s="25">
        <v>5108676000</v>
      </c>
      <c r="G207" s="22" t="s">
        <v>24</v>
      </c>
      <c r="H207" s="26">
        <v>29414000</v>
      </c>
      <c r="I207" s="35">
        <v>0</v>
      </c>
      <c r="J207" s="35">
        <v>0</v>
      </c>
      <c r="K207" s="35">
        <v>29414000</v>
      </c>
      <c r="L207" s="28">
        <v>29414000</v>
      </c>
      <c r="M207" s="28">
        <v>0</v>
      </c>
      <c r="N207" s="28">
        <v>29414000</v>
      </c>
      <c r="O207" s="28">
        <v>0</v>
      </c>
      <c r="P207" s="30" t="s">
        <v>25</v>
      </c>
      <c r="Q207" s="29" t="s">
        <v>488</v>
      </c>
      <c r="R207" s="29"/>
      <c r="S207" s="33">
        <v>0</v>
      </c>
      <c r="T207" s="88" t="s">
        <v>26</v>
      </c>
      <c r="U207" s="89"/>
    </row>
    <row r="208" spans="1:21" ht="64.5" customHeight="1">
      <c r="A208" s="22">
        <v>33</v>
      </c>
      <c r="B208" s="33" t="s">
        <v>248</v>
      </c>
      <c r="C208" s="22">
        <v>2311</v>
      </c>
      <c r="D208" s="34">
        <v>46000</v>
      </c>
      <c r="E208" s="24">
        <v>7838350</v>
      </c>
      <c r="F208" s="25">
        <v>13318685000</v>
      </c>
      <c r="G208" s="22" t="s">
        <v>24</v>
      </c>
      <c r="H208" s="26">
        <v>317093000</v>
      </c>
      <c r="I208" s="35">
        <v>0</v>
      </c>
      <c r="J208" s="35">
        <v>0</v>
      </c>
      <c r="K208" s="35">
        <v>317093000</v>
      </c>
      <c r="L208" s="28">
        <v>317093000</v>
      </c>
      <c r="M208" s="28">
        <v>0</v>
      </c>
      <c r="N208" s="28">
        <v>317093000</v>
      </c>
      <c r="O208" s="28">
        <v>0</v>
      </c>
      <c r="P208" s="30" t="s">
        <v>25</v>
      </c>
      <c r="Q208" s="29" t="s">
        <v>488</v>
      </c>
      <c r="R208" s="29"/>
      <c r="S208" s="33">
        <v>0</v>
      </c>
      <c r="T208" s="88" t="s">
        <v>26</v>
      </c>
      <c r="U208" s="89"/>
    </row>
    <row r="209" spans="1:21" ht="64.5" customHeight="1">
      <c r="A209" s="22">
        <v>34</v>
      </c>
      <c r="B209" s="33" t="s">
        <v>249</v>
      </c>
      <c r="C209" s="22">
        <v>2311</v>
      </c>
      <c r="D209" s="34">
        <v>46000</v>
      </c>
      <c r="E209" s="24">
        <v>7839985</v>
      </c>
      <c r="F209" s="25">
        <v>7527783000</v>
      </c>
      <c r="G209" s="22" t="s">
        <v>24</v>
      </c>
      <c r="H209" s="26">
        <v>534424000</v>
      </c>
      <c r="I209" s="35">
        <v>0</v>
      </c>
      <c r="J209" s="35">
        <v>0</v>
      </c>
      <c r="K209" s="35">
        <v>534424000</v>
      </c>
      <c r="L209" s="28">
        <v>534424000</v>
      </c>
      <c r="M209" s="28">
        <v>0</v>
      </c>
      <c r="N209" s="28">
        <v>534424000</v>
      </c>
      <c r="O209" s="28">
        <v>0</v>
      </c>
      <c r="P209" s="30" t="s">
        <v>25</v>
      </c>
      <c r="Q209" s="29" t="s">
        <v>488</v>
      </c>
      <c r="R209" s="29"/>
      <c r="S209" s="33">
        <v>0</v>
      </c>
      <c r="T209" s="88" t="s">
        <v>26</v>
      </c>
      <c r="U209" s="89"/>
    </row>
    <row r="210" spans="1:21" ht="64.5" customHeight="1">
      <c r="A210" s="22">
        <v>40</v>
      </c>
      <c r="B210" s="42" t="s">
        <v>250</v>
      </c>
      <c r="C210" s="22">
        <v>3068</v>
      </c>
      <c r="D210" s="34">
        <v>45881</v>
      </c>
      <c r="E210" s="24">
        <v>7868257</v>
      </c>
      <c r="F210" s="25">
        <v>41814000000</v>
      </c>
      <c r="G210" s="22" t="s">
        <v>24</v>
      </c>
      <c r="H210" s="26">
        <v>740000000</v>
      </c>
      <c r="I210" s="35">
        <v>0</v>
      </c>
      <c r="J210" s="35">
        <v>0</v>
      </c>
      <c r="K210" s="35">
        <v>740000000</v>
      </c>
      <c r="L210" s="28">
        <v>740000000</v>
      </c>
      <c r="M210" s="28">
        <v>0</v>
      </c>
      <c r="N210" s="28">
        <v>740000000</v>
      </c>
      <c r="O210" s="28">
        <v>0</v>
      </c>
      <c r="P210" s="30" t="s">
        <v>25</v>
      </c>
      <c r="Q210" s="29" t="s">
        <v>488</v>
      </c>
      <c r="R210" s="29"/>
      <c r="S210" s="33">
        <v>0</v>
      </c>
      <c r="T210" s="88" t="s">
        <v>251</v>
      </c>
      <c r="U210" s="89"/>
    </row>
    <row r="211" spans="1:21" ht="64.5" customHeight="1">
      <c r="A211" s="22">
        <v>41</v>
      </c>
      <c r="B211" s="33" t="s">
        <v>252</v>
      </c>
      <c r="C211" s="22">
        <v>2311</v>
      </c>
      <c r="D211" s="34">
        <v>46000</v>
      </c>
      <c r="E211" s="24">
        <v>7883821</v>
      </c>
      <c r="F211" s="25">
        <v>9802106000</v>
      </c>
      <c r="G211" s="22" t="s">
        <v>24</v>
      </c>
      <c r="H211" s="26">
        <v>29713000</v>
      </c>
      <c r="I211" s="35">
        <v>0</v>
      </c>
      <c r="J211" s="35">
        <v>29713000</v>
      </c>
      <c r="K211" s="35">
        <v>0</v>
      </c>
      <c r="L211" s="28">
        <v>0</v>
      </c>
      <c r="M211" s="28">
        <v>0</v>
      </c>
      <c r="N211" s="28">
        <v>0</v>
      </c>
      <c r="O211" s="28">
        <v>29713000</v>
      </c>
      <c r="P211" s="30" t="s">
        <v>25</v>
      </c>
      <c r="Q211" s="29" t="s">
        <v>488</v>
      </c>
      <c r="R211" s="29" t="s">
        <v>245</v>
      </c>
      <c r="S211" s="73">
        <v>0</v>
      </c>
      <c r="T211" s="88" t="s">
        <v>26</v>
      </c>
      <c r="U211" s="89"/>
    </row>
    <row r="212" spans="1:21" ht="64.5" customHeight="1">
      <c r="A212" s="22">
        <v>42</v>
      </c>
      <c r="B212" s="33" t="s">
        <v>253</v>
      </c>
      <c r="C212" s="22">
        <v>2311</v>
      </c>
      <c r="D212" s="34">
        <v>46000</v>
      </c>
      <c r="E212" s="24">
        <v>7892104</v>
      </c>
      <c r="F212" s="25">
        <v>14935297000</v>
      </c>
      <c r="G212" s="22" t="s">
        <v>24</v>
      </c>
      <c r="H212" s="26">
        <v>1500000000</v>
      </c>
      <c r="I212" s="35">
        <v>0</v>
      </c>
      <c r="J212" s="35">
        <v>0</v>
      </c>
      <c r="K212" s="35">
        <v>1500000000</v>
      </c>
      <c r="L212" s="28">
        <v>1500000000</v>
      </c>
      <c r="M212" s="28">
        <v>0</v>
      </c>
      <c r="N212" s="28">
        <v>1500000000</v>
      </c>
      <c r="O212" s="28">
        <v>0</v>
      </c>
      <c r="P212" s="30" t="s">
        <v>25</v>
      </c>
      <c r="Q212" s="29" t="s">
        <v>488</v>
      </c>
      <c r="R212" s="29"/>
      <c r="S212" s="33">
        <v>0</v>
      </c>
      <c r="T212" s="88" t="s">
        <v>26</v>
      </c>
      <c r="U212" s="89"/>
    </row>
    <row r="213" spans="1:21" ht="64.5" customHeight="1">
      <c r="A213" s="22">
        <v>53</v>
      </c>
      <c r="B213" s="33" t="s">
        <v>254</v>
      </c>
      <c r="C213" s="22">
        <v>2311</v>
      </c>
      <c r="D213" s="34">
        <v>46000</v>
      </c>
      <c r="E213" s="24">
        <v>7910999</v>
      </c>
      <c r="F213" s="25">
        <v>5000000000</v>
      </c>
      <c r="G213" s="22" t="s">
        <v>24</v>
      </c>
      <c r="H213" s="26">
        <v>63298000</v>
      </c>
      <c r="I213" s="35">
        <v>0</v>
      </c>
      <c r="J213" s="35">
        <v>0</v>
      </c>
      <c r="K213" s="35">
        <v>63298000</v>
      </c>
      <c r="L213" s="28">
        <v>61768000</v>
      </c>
      <c r="M213" s="28">
        <v>0</v>
      </c>
      <c r="N213" s="28">
        <v>61768000</v>
      </c>
      <c r="O213" s="28">
        <v>1530000.0000000012</v>
      </c>
      <c r="P213" s="30" t="s">
        <v>25</v>
      </c>
      <c r="Q213" s="29" t="s">
        <v>488</v>
      </c>
      <c r="R213" s="29" t="s">
        <v>245</v>
      </c>
      <c r="S213" s="73">
        <v>0</v>
      </c>
      <c r="T213" s="88" t="s">
        <v>26</v>
      </c>
      <c r="U213" s="89"/>
    </row>
    <row r="214" spans="1:21" ht="64.5" customHeight="1">
      <c r="A214" s="22">
        <v>54</v>
      </c>
      <c r="B214" s="33" t="s">
        <v>255</v>
      </c>
      <c r="C214" s="22">
        <v>2311</v>
      </c>
      <c r="D214" s="34">
        <v>46000</v>
      </c>
      <c r="E214" s="24">
        <v>7916916</v>
      </c>
      <c r="F214" s="25">
        <v>4634833000</v>
      </c>
      <c r="G214" s="22" t="s">
        <v>24</v>
      </c>
      <c r="H214" s="26">
        <v>500000000</v>
      </c>
      <c r="I214" s="35">
        <v>0</v>
      </c>
      <c r="J214" s="35">
        <v>0</v>
      </c>
      <c r="K214" s="35">
        <v>500000000</v>
      </c>
      <c r="L214" s="28">
        <v>500000000</v>
      </c>
      <c r="M214" s="28">
        <v>0</v>
      </c>
      <c r="N214" s="28">
        <v>500000000</v>
      </c>
      <c r="O214" s="28">
        <v>0</v>
      </c>
      <c r="P214" s="30" t="s">
        <v>25</v>
      </c>
      <c r="Q214" s="29" t="s">
        <v>488</v>
      </c>
      <c r="R214" s="29"/>
      <c r="S214" s="33">
        <v>0</v>
      </c>
      <c r="T214" s="88" t="s">
        <v>26</v>
      </c>
      <c r="U214" s="89"/>
    </row>
    <row r="215" spans="1:21" ht="64.5" customHeight="1">
      <c r="A215" s="22">
        <v>55</v>
      </c>
      <c r="B215" s="33" t="s">
        <v>256</v>
      </c>
      <c r="C215" s="22">
        <v>2311</v>
      </c>
      <c r="D215" s="34">
        <v>46000</v>
      </c>
      <c r="E215" s="24">
        <v>7918757</v>
      </c>
      <c r="F215" s="25">
        <v>10200000000</v>
      </c>
      <c r="G215" s="22" t="s">
        <v>24</v>
      </c>
      <c r="H215" s="26">
        <v>1000000000</v>
      </c>
      <c r="I215" s="35">
        <v>0</v>
      </c>
      <c r="J215" s="35">
        <v>0</v>
      </c>
      <c r="K215" s="35">
        <v>1000000000</v>
      </c>
      <c r="L215" s="28">
        <v>1000000000</v>
      </c>
      <c r="M215" s="28">
        <v>0</v>
      </c>
      <c r="N215" s="28">
        <v>1000000000</v>
      </c>
      <c r="O215" s="28">
        <v>0</v>
      </c>
      <c r="P215" s="30" t="s">
        <v>25</v>
      </c>
      <c r="Q215" s="29" t="s">
        <v>488</v>
      </c>
      <c r="R215" s="29"/>
      <c r="S215" s="33">
        <v>0</v>
      </c>
      <c r="T215" s="88" t="s">
        <v>26</v>
      </c>
      <c r="U215" s="89"/>
    </row>
    <row r="216" spans="1:21" ht="64.5" customHeight="1">
      <c r="A216" s="22">
        <v>56</v>
      </c>
      <c r="B216" s="33" t="s">
        <v>257</v>
      </c>
      <c r="C216" s="22">
        <v>2311</v>
      </c>
      <c r="D216" s="34">
        <v>46000</v>
      </c>
      <c r="E216" s="24">
        <v>7920257</v>
      </c>
      <c r="F216" s="25">
        <v>11178051000</v>
      </c>
      <c r="G216" s="22" t="s">
        <v>24</v>
      </c>
      <c r="H216" s="26">
        <v>1574627000</v>
      </c>
      <c r="I216" s="35">
        <v>0</v>
      </c>
      <c r="J216" s="35">
        <v>0</v>
      </c>
      <c r="K216" s="35">
        <v>1574627000</v>
      </c>
      <c r="L216" s="28">
        <v>1556616000</v>
      </c>
      <c r="M216" s="28">
        <v>0</v>
      </c>
      <c r="N216" s="28">
        <v>1556616000</v>
      </c>
      <c r="O216" s="28"/>
      <c r="P216" s="30" t="s">
        <v>25</v>
      </c>
      <c r="Q216" s="29" t="s">
        <v>488</v>
      </c>
      <c r="R216" s="29" t="s">
        <v>245</v>
      </c>
      <c r="S216" s="73">
        <v>0</v>
      </c>
      <c r="T216" s="88" t="s">
        <v>26</v>
      </c>
      <c r="U216" s="89"/>
    </row>
    <row r="217" spans="1:21" ht="64.5" customHeight="1">
      <c r="A217" s="22">
        <v>58</v>
      </c>
      <c r="B217" s="33" t="s">
        <v>258</v>
      </c>
      <c r="C217" s="22">
        <v>2311</v>
      </c>
      <c r="D217" s="34">
        <v>46000</v>
      </c>
      <c r="E217" s="24">
        <v>7929182</v>
      </c>
      <c r="F217" s="25">
        <v>7000000000</v>
      </c>
      <c r="G217" s="22" t="s">
        <v>24</v>
      </c>
      <c r="H217" s="26">
        <v>18415000</v>
      </c>
      <c r="I217" s="35">
        <v>0</v>
      </c>
      <c r="J217" s="35">
        <v>18415000</v>
      </c>
      <c r="K217" s="35">
        <v>0</v>
      </c>
      <c r="L217" s="28">
        <v>17210000</v>
      </c>
      <c r="M217" s="28">
        <v>17210000</v>
      </c>
      <c r="N217" s="28">
        <v>0</v>
      </c>
      <c r="O217" s="28">
        <v>1204999.9999999984</v>
      </c>
      <c r="P217" s="30" t="s">
        <v>25</v>
      </c>
      <c r="Q217" s="29" t="s">
        <v>488</v>
      </c>
      <c r="R217" s="29" t="s">
        <v>245</v>
      </c>
      <c r="S217" s="73">
        <v>0</v>
      </c>
      <c r="T217" s="88" t="s">
        <v>26</v>
      </c>
      <c r="U217" s="89"/>
    </row>
    <row r="218" spans="1:21" ht="64.5" customHeight="1">
      <c r="A218" s="22">
        <v>60</v>
      </c>
      <c r="B218" s="33" t="s">
        <v>259</v>
      </c>
      <c r="C218" s="22">
        <v>2311</v>
      </c>
      <c r="D218" s="34">
        <v>46000</v>
      </c>
      <c r="E218" s="24">
        <v>7932664</v>
      </c>
      <c r="F218" s="25">
        <v>9591000000</v>
      </c>
      <c r="G218" s="22" t="s">
        <v>24</v>
      </c>
      <c r="H218" s="26">
        <v>108585000</v>
      </c>
      <c r="I218" s="35">
        <v>0</v>
      </c>
      <c r="J218" s="35">
        <v>0</v>
      </c>
      <c r="K218" s="35">
        <v>108585000</v>
      </c>
      <c r="L218" s="28">
        <v>108585000</v>
      </c>
      <c r="M218" s="28">
        <v>0</v>
      </c>
      <c r="N218" s="28">
        <v>108585000</v>
      </c>
      <c r="O218" s="28">
        <v>0</v>
      </c>
      <c r="P218" s="30" t="s">
        <v>25</v>
      </c>
      <c r="Q218" s="29" t="s">
        <v>488</v>
      </c>
      <c r="R218" s="29"/>
      <c r="S218" s="33">
        <v>0</v>
      </c>
      <c r="T218" s="88" t="s">
        <v>26</v>
      </c>
      <c r="U218" s="89"/>
    </row>
    <row r="219" spans="1:21" ht="64.5" customHeight="1">
      <c r="A219" s="22">
        <v>61</v>
      </c>
      <c r="B219" s="31" t="s">
        <v>260</v>
      </c>
      <c r="C219" s="22">
        <v>917</v>
      </c>
      <c r="D219" s="23" t="s">
        <v>23</v>
      </c>
      <c r="E219" s="24">
        <v>7941295</v>
      </c>
      <c r="F219" s="25">
        <v>171000000000</v>
      </c>
      <c r="G219" s="22" t="s">
        <v>24</v>
      </c>
      <c r="H219" s="26">
        <v>13378000000</v>
      </c>
      <c r="I219" s="27">
        <v>0</v>
      </c>
      <c r="J219" s="27">
        <v>0</v>
      </c>
      <c r="K219" s="27">
        <v>13378000000</v>
      </c>
      <c r="L219" s="28">
        <v>13378000000</v>
      </c>
      <c r="M219" s="28">
        <v>0</v>
      </c>
      <c r="N219" s="28">
        <v>13378000000</v>
      </c>
      <c r="O219" s="28">
        <v>0</v>
      </c>
      <c r="P219" s="24" t="s">
        <v>25</v>
      </c>
      <c r="Q219" s="29" t="s">
        <v>488</v>
      </c>
      <c r="R219" s="29"/>
      <c r="S219" s="33">
        <v>0</v>
      </c>
      <c r="T219" s="88" t="s">
        <v>26</v>
      </c>
      <c r="U219" s="89"/>
    </row>
    <row r="220" spans="1:21" ht="64.5" customHeight="1">
      <c r="A220" s="22">
        <v>64</v>
      </c>
      <c r="B220" s="33" t="s">
        <v>261</v>
      </c>
      <c r="C220" s="22" t="s">
        <v>262</v>
      </c>
      <c r="D220" s="34">
        <v>46000</v>
      </c>
      <c r="E220" s="24">
        <v>7945653</v>
      </c>
      <c r="F220" s="25">
        <v>35000000000</v>
      </c>
      <c r="G220" s="22" t="s">
        <v>24</v>
      </c>
      <c r="H220" s="26">
        <v>3000000000</v>
      </c>
      <c r="I220" s="35">
        <v>0</v>
      </c>
      <c r="J220" s="35">
        <v>0</v>
      </c>
      <c r="K220" s="35">
        <v>3000000000</v>
      </c>
      <c r="L220" s="28">
        <v>2997593000</v>
      </c>
      <c r="M220" s="28">
        <v>0</v>
      </c>
      <c r="N220" s="28">
        <v>2997593000</v>
      </c>
      <c r="O220" s="28">
        <v>2407000.0000001527</v>
      </c>
      <c r="P220" s="30" t="s">
        <v>25</v>
      </c>
      <c r="Q220" s="29" t="s">
        <v>488</v>
      </c>
      <c r="R220" s="29" t="s">
        <v>263</v>
      </c>
      <c r="S220" s="73">
        <f>+O220</f>
        <v>2407000.0000001527</v>
      </c>
      <c r="T220" s="88" t="s">
        <v>26</v>
      </c>
      <c r="U220" s="90"/>
    </row>
    <row r="221" spans="1:21" ht="64.5" customHeight="1">
      <c r="A221" s="22">
        <v>69</v>
      </c>
      <c r="B221" s="33" t="s">
        <v>264</v>
      </c>
      <c r="C221" s="22">
        <v>2311</v>
      </c>
      <c r="D221" s="34">
        <v>46000</v>
      </c>
      <c r="E221" s="24">
        <v>7946772</v>
      </c>
      <c r="F221" s="25">
        <v>13469528000</v>
      </c>
      <c r="G221" s="22" t="s">
        <v>24</v>
      </c>
      <c r="H221" s="26">
        <v>3506894000</v>
      </c>
      <c r="I221" s="35">
        <v>0</v>
      </c>
      <c r="J221" s="35">
        <v>0</v>
      </c>
      <c r="K221" s="35">
        <v>3506894000</v>
      </c>
      <c r="L221" s="28">
        <v>3506892000</v>
      </c>
      <c r="M221" s="28">
        <v>0</v>
      </c>
      <c r="N221" s="28">
        <v>3506892000</v>
      </c>
      <c r="O221" s="28">
        <v>2000.0000004074536</v>
      </c>
      <c r="P221" s="30" t="s">
        <v>25</v>
      </c>
      <c r="Q221" s="29" t="s">
        <v>488</v>
      </c>
      <c r="R221" s="29" t="s">
        <v>245</v>
      </c>
      <c r="S221" s="73">
        <v>0</v>
      </c>
      <c r="T221" s="88" t="s">
        <v>26</v>
      </c>
      <c r="U221" s="89"/>
    </row>
    <row r="222" spans="1:21" ht="64.5" customHeight="1">
      <c r="A222" s="22">
        <v>70</v>
      </c>
      <c r="B222" s="33" t="s">
        <v>265</v>
      </c>
      <c r="C222" s="22" t="s">
        <v>262</v>
      </c>
      <c r="D222" s="34">
        <v>46000</v>
      </c>
      <c r="E222" s="24">
        <v>7946773</v>
      </c>
      <c r="F222" s="25">
        <v>11682380000</v>
      </c>
      <c r="G222" s="22" t="s">
        <v>24</v>
      </c>
      <c r="H222" s="26">
        <v>3000000000</v>
      </c>
      <c r="I222" s="35">
        <v>0</v>
      </c>
      <c r="J222" s="35">
        <v>0</v>
      </c>
      <c r="K222" s="35">
        <v>3000000000</v>
      </c>
      <c r="L222" s="28">
        <v>3000000000</v>
      </c>
      <c r="M222" s="28">
        <v>0</v>
      </c>
      <c r="N222" s="28">
        <v>3000000000</v>
      </c>
      <c r="O222" s="28">
        <v>0</v>
      </c>
      <c r="P222" s="30" t="s">
        <v>25</v>
      </c>
      <c r="Q222" s="29" t="s">
        <v>488</v>
      </c>
      <c r="R222" s="29"/>
      <c r="S222" s="33">
        <v>0</v>
      </c>
      <c r="T222" s="88" t="s">
        <v>26</v>
      </c>
      <c r="U222" s="89"/>
    </row>
    <row r="223" spans="1:21" ht="64.5" customHeight="1">
      <c r="A223" s="22">
        <v>71</v>
      </c>
      <c r="B223" s="33" t="s">
        <v>266</v>
      </c>
      <c r="C223" s="22">
        <v>2311</v>
      </c>
      <c r="D223" s="34">
        <v>46000</v>
      </c>
      <c r="E223" s="24">
        <v>7950002</v>
      </c>
      <c r="F223" s="25">
        <v>8065085000</v>
      </c>
      <c r="G223" s="22" t="s">
        <v>24</v>
      </c>
      <c r="H223" s="26">
        <v>149580000</v>
      </c>
      <c r="I223" s="35">
        <v>0</v>
      </c>
      <c r="J223" s="35">
        <v>149580000</v>
      </c>
      <c r="K223" s="35">
        <v>0</v>
      </c>
      <c r="L223" s="28">
        <v>149580000</v>
      </c>
      <c r="M223" s="28">
        <v>149580000</v>
      </c>
      <c r="N223" s="28">
        <v>0</v>
      </c>
      <c r="O223" s="28">
        <v>0</v>
      </c>
      <c r="P223" s="30" t="s">
        <v>25</v>
      </c>
      <c r="Q223" s="29" t="s">
        <v>488</v>
      </c>
      <c r="R223" s="29"/>
      <c r="S223" s="33">
        <v>0</v>
      </c>
      <c r="T223" s="88" t="s">
        <v>26</v>
      </c>
      <c r="U223" s="89"/>
    </row>
    <row r="224" spans="1:21" ht="64.5" customHeight="1">
      <c r="A224" s="22">
        <v>73</v>
      </c>
      <c r="B224" s="33" t="s">
        <v>267</v>
      </c>
      <c r="C224" s="22" t="s">
        <v>262</v>
      </c>
      <c r="D224" s="34">
        <v>46000</v>
      </c>
      <c r="E224" s="24">
        <v>7955173</v>
      </c>
      <c r="F224" s="25">
        <v>14139366000</v>
      </c>
      <c r="G224" s="22" t="s">
        <v>24</v>
      </c>
      <c r="H224" s="26">
        <v>4410000000</v>
      </c>
      <c r="I224" s="35">
        <v>0</v>
      </c>
      <c r="J224" s="35">
        <v>0</v>
      </c>
      <c r="K224" s="27">
        <v>4410000000</v>
      </c>
      <c r="L224" s="28">
        <v>4305773000</v>
      </c>
      <c r="M224" s="28">
        <v>0</v>
      </c>
      <c r="N224" s="28">
        <v>4305773000</v>
      </c>
      <c r="O224" s="28">
        <v>104226999.99999987</v>
      </c>
      <c r="P224" s="30" t="s">
        <v>25</v>
      </c>
      <c r="Q224" s="29" t="s">
        <v>488</v>
      </c>
      <c r="R224" s="29" t="s">
        <v>245</v>
      </c>
      <c r="S224" s="73">
        <v>0</v>
      </c>
      <c r="T224" s="88" t="s">
        <v>26</v>
      </c>
      <c r="U224" s="89"/>
    </row>
    <row r="225" spans="1:21" ht="64.5" customHeight="1">
      <c r="A225" s="22">
        <v>74</v>
      </c>
      <c r="B225" s="33" t="s">
        <v>268</v>
      </c>
      <c r="C225" s="22" t="s">
        <v>262</v>
      </c>
      <c r="D225" s="34">
        <v>46000</v>
      </c>
      <c r="E225" s="24">
        <v>7957182</v>
      </c>
      <c r="F225" s="25">
        <v>67000000000</v>
      </c>
      <c r="G225" s="22" t="s">
        <v>24</v>
      </c>
      <c r="H225" s="26">
        <v>7130000000</v>
      </c>
      <c r="I225" s="35">
        <v>0</v>
      </c>
      <c r="J225" s="35">
        <v>0</v>
      </c>
      <c r="K225" s="27">
        <v>7130000000</v>
      </c>
      <c r="L225" s="28">
        <v>7114307000</v>
      </c>
      <c r="M225" s="28">
        <v>0</v>
      </c>
      <c r="N225" s="28">
        <v>7114307000</v>
      </c>
      <c r="O225" s="28">
        <v>15693000.00000021</v>
      </c>
      <c r="P225" s="30" t="s">
        <v>25</v>
      </c>
      <c r="Q225" s="29" t="s">
        <v>488</v>
      </c>
      <c r="R225" s="29" t="s">
        <v>245</v>
      </c>
      <c r="S225" s="73">
        <v>0</v>
      </c>
      <c r="T225" s="88" t="s">
        <v>26</v>
      </c>
      <c r="U225" s="89"/>
    </row>
    <row r="226" spans="1:21" ht="64.5" customHeight="1">
      <c r="A226" s="22">
        <v>75</v>
      </c>
      <c r="B226" s="33" t="s">
        <v>269</v>
      </c>
      <c r="C226" s="22">
        <v>2311</v>
      </c>
      <c r="D226" s="34">
        <v>46000</v>
      </c>
      <c r="E226" s="24">
        <v>7957183</v>
      </c>
      <c r="F226" s="25">
        <v>8546501000</v>
      </c>
      <c r="G226" s="22" t="s">
        <v>24</v>
      </c>
      <c r="H226" s="26">
        <v>500000000</v>
      </c>
      <c r="I226" s="35">
        <v>0</v>
      </c>
      <c r="J226" s="35">
        <v>0</v>
      </c>
      <c r="K226" s="35">
        <v>500000000</v>
      </c>
      <c r="L226" s="28">
        <v>500000000</v>
      </c>
      <c r="M226" s="28">
        <v>0</v>
      </c>
      <c r="N226" s="28">
        <v>500000000</v>
      </c>
      <c r="O226" s="28">
        <v>0</v>
      </c>
      <c r="P226" s="30" t="s">
        <v>25</v>
      </c>
      <c r="Q226" s="29" t="s">
        <v>488</v>
      </c>
      <c r="R226" s="29"/>
      <c r="S226" s="33">
        <v>0</v>
      </c>
      <c r="T226" s="88" t="s">
        <v>26</v>
      </c>
      <c r="U226" s="89"/>
    </row>
    <row r="227" spans="1:21" ht="64.5" customHeight="1">
      <c r="A227" s="22">
        <v>76</v>
      </c>
      <c r="B227" s="33" t="s">
        <v>270</v>
      </c>
      <c r="C227" s="22">
        <v>2311</v>
      </c>
      <c r="D227" s="34">
        <v>46000</v>
      </c>
      <c r="E227" s="24">
        <v>7959078</v>
      </c>
      <c r="F227" s="25">
        <v>10187117000</v>
      </c>
      <c r="G227" s="22" t="s">
        <v>24</v>
      </c>
      <c r="H227" s="26">
        <v>2229674000</v>
      </c>
      <c r="I227" s="35">
        <v>0</v>
      </c>
      <c r="J227" s="35">
        <v>0</v>
      </c>
      <c r="K227" s="35">
        <v>2229674000</v>
      </c>
      <c r="L227" s="28">
        <v>2229674000</v>
      </c>
      <c r="M227" s="28">
        <v>0</v>
      </c>
      <c r="N227" s="28">
        <v>2229674000</v>
      </c>
      <c r="O227" s="28">
        <v>0</v>
      </c>
      <c r="P227" s="30" t="s">
        <v>25</v>
      </c>
      <c r="Q227" s="29" t="s">
        <v>488</v>
      </c>
      <c r="R227" s="29"/>
      <c r="S227" s="33">
        <v>0</v>
      </c>
      <c r="T227" s="88" t="s">
        <v>26</v>
      </c>
      <c r="U227" s="89"/>
    </row>
    <row r="228" spans="1:21" ht="64.5" customHeight="1">
      <c r="A228" s="22">
        <v>78</v>
      </c>
      <c r="B228" s="33" t="s">
        <v>271</v>
      </c>
      <c r="C228" s="22">
        <v>2311</v>
      </c>
      <c r="D228" s="34">
        <v>46000</v>
      </c>
      <c r="E228" s="24">
        <v>7960155</v>
      </c>
      <c r="F228" s="25">
        <v>25000000000</v>
      </c>
      <c r="G228" s="22" t="s">
        <v>24</v>
      </c>
      <c r="H228" s="26">
        <v>686232000</v>
      </c>
      <c r="I228" s="35">
        <v>0</v>
      </c>
      <c r="J228" s="35">
        <v>0</v>
      </c>
      <c r="K228" s="35">
        <v>686232000</v>
      </c>
      <c r="L228" s="28">
        <v>686232000</v>
      </c>
      <c r="M228" s="28">
        <v>0</v>
      </c>
      <c r="N228" s="28">
        <v>686232000</v>
      </c>
      <c r="O228" s="28">
        <v>0</v>
      </c>
      <c r="P228" s="30" t="s">
        <v>25</v>
      </c>
      <c r="Q228" s="29" t="s">
        <v>488</v>
      </c>
      <c r="R228" s="29"/>
      <c r="S228" s="33">
        <v>0</v>
      </c>
      <c r="T228" s="88" t="s">
        <v>26</v>
      </c>
      <c r="U228" s="89"/>
    </row>
    <row r="229" spans="1:21" ht="64.5" customHeight="1">
      <c r="A229" s="22">
        <v>85</v>
      </c>
      <c r="B229" s="42" t="s">
        <v>272</v>
      </c>
      <c r="C229" s="22">
        <v>3068</v>
      </c>
      <c r="D229" s="34">
        <v>45881</v>
      </c>
      <c r="E229" s="24">
        <v>7963747</v>
      </c>
      <c r="F229" s="25">
        <v>1150000000</v>
      </c>
      <c r="G229" s="22" t="s">
        <v>24</v>
      </c>
      <c r="H229" s="26">
        <v>263087000</v>
      </c>
      <c r="I229" s="35">
        <v>0</v>
      </c>
      <c r="J229" s="35">
        <v>0</v>
      </c>
      <c r="K229" s="35">
        <v>263087000</v>
      </c>
      <c r="L229" s="28">
        <v>263087000</v>
      </c>
      <c r="M229" s="28">
        <v>0</v>
      </c>
      <c r="N229" s="28">
        <v>263087000</v>
      </c>
      <c r="O229" s="28">
        <v>0</v>
      </c>
      <c r="P229" s="30" t="s">
        <v>25</v>
      </c>
      <c r="Q229" s="29" t="s">
        <v>488</v>
      </c>
      <c r="R229" s="29"/>
      <c r="S229" s="33">
        <v>0</v>
      </c>
      <c r="T229" s="88" t="s">
        <v>251</v>
      </c>
      <c r="U229" s="89"/>
    </row>
    <row r="230" spans="1:21" ht="64.5" customHeight="1">
      <c r="A230" s="22">
        <v>92</v>
      </c>
      <c r="B230" s="33" t="s">
        <v>273</v>
      </c>
      <c r="C230" s="22" t="s">
        <v>262</v>
      </c>
      <c r="D230" s="34">
        <v>46000</v>
      </c>
      <c r="E230" s="24">
        <v>7967847</v>
      </c>
      <c r="F230" s="25">
        <v>8087499000</v>
      </c>
      <c r="G230" s="22" t="s">
        <v>24</v>
      </c>
      <c r="H230" s="26">
        <v>1472128000.0000002</v>
      </c>
      <c r="I230" s="35">
        <v>0</v>
      </c>
      <c r="J230" s="35">
        <v>0</v>
      </c>
      <c r="K230" s="35">
        <v>1472128000.0000002</v>
      </c>
      <c r="L230" s="28">
        <v>1472128000</v>
      </c>
      <c r="M230" s="28">
        <v>0</v>
      </c>
      <c r="N230" s="28">
        <v>1472128000</v>
      </c>
      <c r="O230" s="28">
        <v>0</v>
      </c>
      <c r="P230" s="30" t="s">
        <v>25</v>
      </c>
      <c r="Q230" s="29" t="s">
        <v>488</v>
      </c>
      <c r="R230" s="29"/>
      <c r="S230" s="33">
        <v>0</v>
      </c>
      <c r="T230" s="88" t="s">
        <v>26</v>
      </c>
      <c r="U230" s="89"/>
    </row>
    <row r="231" spans="1:21" ht="64.5" customHeight="1">
      <c r="A231" s="22">
        <v>98</v>
      </c>
      <c r="B231" s="33" t="s">
        <v>274</v>
      </c>
      <c r="C231" s="22" t="s">
        <v>262</v>
      </c>
      <c r="D231" s="34">
        <v>46000</v>
      </c>
      <c r="E231" s="24">
        <v>7972219</v>
      </c>
      <c r="F231" s="25">
        <v>12460000000</v>
      </c>
      <c r="G231" s="22" t="s">
        <v>24</v>
      </c>
      <c r="H231" s="26">
        <v>5960000000</v>
      </c>
      <c r="I231" s="35">
        <v>0</v>
      </c>
      <c r="J231" s="35">
        <v>0</v>
      </c>
      <c r="K231" s="27">
        <v>5960000000</v>
      </c>
      <c r="L231" s="28">
        <v>5958899000</v>
      </c>
      <c r="M231" s="28">
        <v>0</v>
      </c>
      <c r="N231" s="28">
        <v>5958899000</v>
      </c>
      <c r="O231" s="28">
        <v>1100999.999999658</v>
      </c>
      <c r="P231" s="30" t="s">
        <v>25</v>
      </c>
      <c r="Q231" s="29" t="s">
        <v>488</v>
      </c>
      <c r="R231" s="29" t="s">
        <v>245</v>
      </c>
      <c r="S231" s="73">
        <v>0</v>
      </c>
      <c r="T231" s="88" t="s">
        <v>26</v>
      </c>
      <c r="U231" s="89"/>
    </row>
    <row r="232" spans="1:21" ht="64.5" customHeight="1">
      <c r="A232" s="22">
        <v>100</v>
      </c>
      <c r="B232" s="33" t="s">
        <v>275</v>
      </c>
      <c r="C232" s="22">
        <v>2311</v>
      </c>
      <c r="D232" s="34">
        <v>46000</v>
      </c>
      <c r="E232" s="24">
        <v>7972501</v>
      </c>
      <c r="F232" s="25">
        <v>14960000000</v>
      </c>
      <c r="G232" s="22" t="s">
        <v>24</v>
      </c>
      <c r="H232" s="26">
        <v>2000000000</v>
      </c>
      <c r="I232" s="35">
        <v>0</v>
      </c>
      <c r="J232" s="35">
        <v>0</v>
      </c>
      <c r="K232" s="35">
        <v>2000000000</v>
      </c>
      <c r="L232" s="28">
        <v>1835517000</v>
      </c>
      <c r="M232" s="28">
        <v>0</v>
      </c>
      <c r="N232" s="28">
        <v>1835517000</v>
      </c>
      <c r="O232" s="28">
        <v>164482999.99999994</v>
      </c>
      <c r="P232" s="30" t="s">
        <v>25</v>
      </c>
      <c r="Q232" s="29" t="s">
        <v>488</v>
      </c>
      <c r="R232" s="29" t="s">
        <v>245</v>
      </c>
      <c r="S232" s="73">
        <v>0</v>
      </c>
      <c r="T232" s="88" t="s">
        <v>26</v>
      </c>
      <c r="U232" s="89"/>
    </row>
    <row r="233" spans="1:21" ht="64.5" customHeight="1">
      <c r="A233" s="22">
        <v>101</v>
      </c>
      <c r="B233" s="33" t="s">
        <v>276</v>
      </c>
      <c r="C233" s="22">
        <v>2311</v>
      </c>
      <c r="D233" s="34">
        <v>46000</v>
      </c>
      <c r="E233" s="24">
        <v>7974669</v>
      </c>
      <c r="F233" s="25">
        <v>2700000000</v>
      </c>
      <c r="G233" s="22" t="s">
        <v>24</v>
      </c>
      <c r="H233" s="26">
        <v>1010281000</v>
      </c>
      <c r="I233" s="35">
        <v>0</v>
      </c>
      <c r="J233" s="35">
        <v>0</v>
      </c>
      <c r="K233" s="35">
        <v>1010281000</v>
      </c>
      <c r="L233" s="28">
        <v>996553000</v>
      </c>
      <c r="M233" s="28">
        <v>0</v>
      </c>
      <c r="N233" s="28">
        <v>996553000</v>
      </c>
      <c r="O233" s="28">
        <v>13727999.999999952</v>
      </c>
      <c r="P233" s="30" t="s">
        <v>25</v>
      </c>
      <c r="Q233" s="29" t="s">
        <v>488</v>
      </c>
      <c r="R233" s="29" t="s">
        <v>245</v>
      </c>
      <c r="S233" s="73">
        <v>0</v>
      </c>
      <c r="T233" s="88" t="s">
        <v>26</v>
      </c>
      <c r="U233" s="89"/>
    </row>
    <row r="234" spans="1:21" s="106" customFormat="1" ht="64.5" customHeight="1">
      <c r="A234" s="92">
        <v>112</v>
      </c>
      <c r="B234" s="93" t="s">
        <v>277</v>
      </c>
      <c r="C234" s="92">
        <v>2853</v>
      </c>
      <c r="D234" s="94" t="s">
        <v>74</v>
      </c>
      <c r="E234" s="95">
        <v>7997589</v>
      </c>
      <c r="F234" s="96">
        <v>7000000000</v>
      </c>
      <c r="G234" s="92" t="s">
        <v>24</v>
      </c>
      <c r="H234" s="97">
        <v>2800000000</v>
      </c>
      <c r="I234" s="98">
        <v>0</v>
      </c>
      <c r="J234" s="98">
        <v>0</v>
      </c>
      <c r="K234" s="99">
        <v>2800000000</v>
      </c>
      <c r="L234" s="100">
        <v>0</v>
      </c>
      <c r="M234" s="100">
        <v>0</v>
      </c>
      <c r="N234" s="100">
        <v>0</v>
      </c>
      <c r="O234" s="100">
        <v>2800000000</v>
      </c>
      <c r="P234" s="101" t="s">
        <v>25</v>
      </c>
      <c r="Q234" s="102" t="s">
        <v>488</v>
      </c>
      <c r="R234" s="102" t="s">
        <v>278</v>
      </c>
      <c r="S234" s="103">
        <v>0</v>
      </c>
      <c r="T234" s="104" t="s">
        <v>26</v>
      </c>
      <c r="U234" s="105"/>
    </row>
    <row r="235" spans="1:21" ht="64.5" customHeight="1">
      <c r="A235" s="22">
        <v>125</v>
      </c>
      <c r="B235" s="33" t="s">
        <v>279</v>
      </c>
      <c r="C235" s="22" t="s">
        <v>262</v>
      </c>
      <c r="D235" s="34">
        <v>46000</v>
      </c>
      <c r="E235" s="24">
        <v>8014285</v>
      </c>
      <c r="F235" s="25">
        <v>13500000000</v>
      </c>
      <c r="G235" s="22" t="s">
        <v>24</v>
      </c>
      <c r="H235" s="26">
        <v>6500000000</v>
      </c>
      <c r="I235" s="35">
        <v>0</v>
      </c>
      <c r="J235" s="35">
        <v>0</v>
      </c>
      <c r="K235" s="35">
        <v>6500000000</v>
      </c>
      <c r="L235" s="28">
        <v>6216162000</v>
      </c>
      <c r="M235" s="28">
        <v>0</v>
      </c>
      <c r="N235" s="28">
        <v>6216162000</v>
      </c>
      <c r="O235" s="28">
        <v>283837999.99999976</v>
      </c>
      <c r="P235" s="30" t="s">
        <v>25</v>
      </c>
      <c r="Q235" s="29" t="s">
        <v>488</v>
      </c>
      <c r="R235" s="29" t="s">
        <v>245</v>
      </c>
      <c r="S235" s="73">
        <v>0</v>
      </c>
      <c r="T235" s="88" t="s">
        <v>26</v>
      </c>
      <c r="U235" s="89"/>
    </row>
    <row r="236" spans="1:21" ht="64.5" customHeight="1">
      <c r="A236" s="22">
        <v>126</v>
      </c>
      <c r="B236" s="33" t="s">
        <v>280</v>
      </c>
      <c r="C236" s="22" t="s">
        <v>262</v>
      </c>
      <c r="D236" s="34">
        <v>46000</v>
      </c>
      <c r="E236" s="24">
        <v>8014287</v>
      </c>
      <c r="F236" s="25">
        <v>217000000000</v>
      </c>
      <c r="G236" s="22" t="s">
        <v>24</v>
      </c>
      <c r="H236" s="26">
        <v>37100000000</v>
      </c>
      <c r="I236" s="35">
        <v>0</v>
      </c>
      <c r="J236" s="35">
        <v>0</v>
      </c>
      <c r="K236" s="35">
        <v>37100000000</v>
      </c>
      <c r="L236" s="28">
        <v>37100000000</v>
      </c>
      <c r="M236" s="28">
        <v>0</v>
      </c>
      <c r="N236" s="28">
        <v>37100000000</v>
      </c>
      <c r="O236" s="28">
        <v>0</v>
      </c>
      <c r="P236" s="30" t="s">
        <v>25</v>
      </c>
      <c r="Q236" s="29" t="s">
        <v>488</v>
      </c>
      <c r="R236" s="29"/>
      <c r="S236" s="33">
        <v>0</v>
      </c>
      <c r="T236" s="88" t="s">
        <v>26</v>
      </c>
      <c r="U236" s="89"/>
    </row>
    <row r="237" spans="1:21" ht="64.5" customHeight="1">
      <c r="A237" s="22">
        <v>129</v>
      </c>
      <c r="B237" s="33" t="s">
        <v>281</v>
      </c>
      <c r="C237" s="22">
        <v>2311</v>
      </c>
      <c r="D237" s="34">
        <v>46000</v>
      </c>
      <c r="E237" s="24">
        <v>8018192</v>
      </c>
      <c r="F237" s="25">
        <v>11700000000</v>
      </c>
      <c r="G237" s="22" t="s">
        <v>24</v>
      </c>
      <c r="H237" s="26">
        <v>3470000000</v>
      </c>
      <c r="I237" s="35">
        <v>0</v>
      </c>
      <c r="J237" s="35">
        <v>0</v>
      </c>
      <c r="K237" s="27">
        <v>3470000000</v>
      </c>
      <c r="L237" s="28">
        <v>3456218000</v>
      </c>
      <c r="M237" s="28">
        <v>0</v>
      </c>
      <c r="N237" s="28">
        <v>3456218000</v>
      </c>
      <c r="O237" s="28">
        <v>13782000.000000153</v>
      </c>
      <c r="P237" s="30" t="s">
        <v>25</v>
      </c>
      <c r="Q237" s="29" t="s">
        <v>488</v>
      </c>
      <c r="R237" s="29" t="s">
        <v>245</v>
      </c>
      <c r="S237" s="73">
        <v>0</v>
      </c>
      <c r="T237" s="88" t="s">
        <v>26</v>
      </c>
      <c r="U237" s="89"/>
    </row>
    <row r="238" spans="1:21" ht="64.5" customHeight="1">
      <c r="A238" s="22">
        <v>131</v>
      </c>
      <c r="B238" s="33" t="s">
        <v>282</v>
      </c>
      <c r="C238" s="22" t="s">
        <v>262</v>
      </c>
      <c r="D238" s="34">
        <v>46000</v>
      </c>
      <c r="E238" s="24">
        <v>8018527</v>
      </c>
      <c r="F238" s="25">
        <v>8000000000</v>
      </c>
      <c r="G238" s="22" t="s">
        <v>24</v>
      </c>
      <c r="H238" s="26">
        <v>3843213000</v>
      </c>
      <c r="I238" s="35">
        <v>0</v>
      </c>
      <c r="J238" s="35">
        <v>0</v>
      </c>
      <c r="K238" s="27">
        <v>3843213000</v>
      </c>
      <c r="L238" s="28">
        <v>3843213000</v>
      </c>
      <c r="M238" s="28">
        <v>0</v>
      </c>
      <c r="N238" s="28">
        <v>3843213000</v>
      </c>
      <c r="O238" s="28">
        <v>0</v>
      </c>
      <c r="P238" s="30" t="s">
        <v>25</v>
      </c>
      <c r="Q238" s="29" t="s">
        <v>488</v>
      </c>
      <c r="R238" s="29"/>
      <c r="S238" s="33">
        <v>0</v>
      </c>
      <c r="T238" s="88" t="s">
        <v>26</v>
      </c>
      <c r="U238" s="89"/>
    </row>
    <row r="239" spans="1:21" ht="64.5" customHeight="1">
      <c r="A239" s="22">
        <v>133</v>
      </c>
      <c r="B239" s="33" t="s">
        <v>283</v>
      </c>
      <c r="C239" s="22">
        <v>2311</v>
      </c>
      <c r="D239" s="34">
        <v>46000</v>
      </c>
      <c r="E239" s="24">
        <v>8019685</v>
      </c>
      <c r="F239" s="25">
        <v>14646883000</v>
      </c>
      <c r="G239" s="22" t="s">
        <v>24</v>
      </c>
      <c r="H239" s="26">
        <v>850000000</v>
      </c>
      <c r="I239" s="35">
        <v>0</v>
      </c>
      <c r="J239" s="35">
        <v>0</v>
      </c>
      <c r="K239" s="35">
        <v>850000000</v>
      </c>
      <c r="L239" s="28">
        <v>600000000</v>
      </c>
      <c r="M239" s="28">
        <v>0</v>
      </c>
      <c r="N239" s="28">
        <v>600000000</v>
      </c>
      <c r="O239" s="28">
        <v>250000000</v>
      </c>
      <c r="P239" s="30" t="s">
        <v>25</v>
      </c>
      <c r="Q239" s="29" t="s">
        <v>488</v>
      </c>
      <c r="R239" s="29" t="s">
        <v>245</v>
      </c>
      <c r="S239" s="73">
        <v>0</v>
      </c>
      <c r="T239" s="88" t="s">
        <v>26</v>
      </c>
      <c r="U239" s="89"/>
    </row>
    <row r="240" spans="1:21" ht="64.5" customHeight="1">
      <c r="A240" s="22">
        <v>135</v>
      </c>
      <c r="B240" s="33" t="s">
        <v>284</v>
      </c>
      <c r="C240" s="22">
        <v>2311</v>
      </c>
      <c r="D240" s="34">
        <v>46000</v>
      </c>
      <c r="E240" s="24">
        <v>8020023</v>
      </c>
      <c r="F240" s="25">
        <v>647793000</v>
      </c>
      <c r="G240" s="22" t="s">
        <v>24</v>
      </c>
      <c r="H240" s="26">
        <v>200000000</v>
      </c>
      <c r="I240" s="35">
        <v>0</v>
      </c>
      <c r="J240" s="35">
        <v>0</v>
      </c>
      <c r="K240" s="35">
        <v>200000000</v>
      </c>
      <c r="L240" s="28">
        <v>192869000</v>
      </c>
      <c r="M240" s="28">
        <v>0</v>
      </c>
      <c r="N240" s="28">
        <v>192869000</v>
      </c>
      <c r="O240" s="28">
        <v>7131000</v>
      </c>
      <c r="P240" s="30" t="s">
        <v>25</v>
      </c>
      <c r="Q240" s="29" t="s">
        <v>488</v>
      </c>
      <c r="R240" s="29" t="s">
        <v>245</v>
      </c>
      <c r="S240" s="73">
        <v>0</v>
      </c>
      <c r="T240" s="88" t="s">
        <v>26</v>
      </c>
      <c r="U240" s="89"/>
    </row>
    <row r="241" spans="1:21" ht="64.5" customHeight="1">
      <c r="A241" s="22">
        <v>136</v>
      </c>
      <c r="B241" s="33" t="s">
        <v>285</v>
      </c>
      <c r="C241" s="22">
        <v>2311</v>
      </c>
      <c r="D241" s="34">
        <v>46000</v>
      </c>
      <c r="E241" s="24">
        <v>8020024</v>
      </c>
      <c r="F241" s="25">
        <v>655213000</v>
      </c>
      <c r="G241" s="22" t="s">
        <v>24</v>
      </c>
      <c r="H241" s="26">
        <v>200000000</v>
      </c>
      <c r="I241" s="35">
        <v>0</v>
      </c>
      <c r="J241" s="35">
        <v>0</v>
      </c>
      <c r="K241" s="35">
        <v>200000000</v>
      </c>
      <c r="L241" s="28">
        <v>199546000</v>
      </c>
      <c r="M241" s="28">
        <v>0</v>
      </c>
      <c r="N241" s="28">
        <v>199546000</v>
      </c>
      <c r="O241" s="28">
        <v>454000.00000000774</v>
      </c>
      <c r="P241" s="30" t="s">
        <v>25</v>
      </c>
      <c r="Q241" s="29" t="s">
        <v>488</v>
      </c>
      <c r="R241" s="29" t="s">
        <v>245</v>
      </c>
      <c r="S241" s="73">
        <v>0</v>
      </c>
      <c r="T241" s="88" t="s">
        <v>26</v>
      </c>
      <c r="U241" s="89"/>
    </row>
    <row r="242" spans="1:21" ht="64.5" customHeight="1">
      <c r="A242" s="22">
        <v>137</v>
      </c>
      <c r="B242" s="33" t="s">
        <v>286</v>
      </c>
      <c r="C242" s="22">
        <v>2311</v>
      </c>
      <c r="D242" s="34">
        <v>46000</v>
      </c>
      <c r="E242" s="24">
        <v>8020025</v>
      </c>
      <c r="F242" s="25">
        <v>696576000</v>
      </c>
      <c r="G242" s="22" t="s">
        <v>24</v>
      </c>
      <c r="H242" s="26">
        <v>200000000</v>
      </c>
      <c r="I242" s="35">
        <v>0</v>
      </c>
      <c r="J242" s="35">
        <v>0</v>
      </c>
      <c r="K242" s="35">
        <v>200000000</v>
      </c>
      <c r="L242" s="28">
        <v>200000000</v>
      </c>
      <c r="M242" s="28">
        <v>0</v>
      </c>
      <c r="N242" s="28">
        <v>200000000</v>
      </c>
      <c r="O242" s="28">
        <v>0</v>
      </c>
      <c r="P242" s="30" t="s">
        <v>25</v>
      </c>
      <c r="Q242" s="29" t="s">
        <v>488</v>
      </c>
      <c r="R242" s="29"/>
      <c r="S242" s="33">
        <v>0</v>
      </c>
      <c r="T242" s="88" t="s">
        <v>26</v>
      </c>
      <c r="U242" s="89"/>
    </row>
    <row r="243" spans="1:21" ht="64.5" customHeight="1">
      <c r="A243" s="22">
        <v>142</v>
      </c>
      <c r="B243" s="33" t="s">
        <v>287</v>
      </c>
      <c r="C243" s="22">
        <v>2311</v>
      </c>
      <c r="D243" s="34">
        <v>46000</v>
      </c>
      <c r="E243" s="24">
        <v>8022192</v>
      </c>
      <c r="F243" s="25">
        <v>1103000000</v>
      </c>
      <c r="G243" s="22" t="s">
        <v>24</v>
      </c>
      <c r="H243" s="26">
        <v>46288000</v>
      </c>
      <c r="I243" s="35">
        <v>0</v>
      </c>
      <c r="J243" s="35">
        <v>0</v>
      </c>
      <c r="K243" s="35">
        <v>46288000</v>
      </c>
      <c r="L243" s="28">
        <v>46288000</v>
      </c>
      <c r="M243" s="28">
        <v>0</v>
      </c>
      <c r="N243" s="28">
        <v>46288000</v>
      </c>
      <c r="O243" s="28">
        <v>0</v>
      </c>
      <c r="P243" s="30" t="s">
        <v>25</v>
      </c>
      <c r="Q243" s="29" t="s">
        <v>488</v>
      </c>
      <c r="R243" s="29"/>
      <c r="S243" s="33">
        <v>0</v>
      </c>
      <c r="T243" s="88" t="s">
        <v>26</v>
      </c>
      <c r="U243" s="89"/>
    </row>
    <row r="244" spans="1:21" ht="64.5" customHeight="1">
      <c r="A244" s="22">
        <v>144</v>
      </c>
      <c r="B244" s="33" t="s">
        <v>288</v>
      </c>
      <c r="C244" s="22">
        <v>2311</v>
      </c>
      <c r="D244" s="34">
        <v>46000</v>
      </c>
      <c r="E244" s="24">
        <v>8023386</v>
      </c>
      <c r="F244" s="25">
        <v>2746065000</v>
      </c>
      <c r="G244" s="22" t="s">
        <v>24</v>
      </c>
      <c r="H244" s="26">
        <v>850000000</v>
      </c>
      <c r="I244" s="35">
        <v>0</v>
      </c>
      <c r="J244" s="35">
        <v>0</v>
      </c>
      <c r="K244" s="27">
        <v>850000000</v>
      </c>
      <c r="L244" s="28">
        <v>741123000</v>
      </c>
      <c r="M244" s="28">
        <v>0</v>
      </c>
      <c r="N244" s="28">
        <v>741123000</v>
      </c>
      <c r="O244" s="28">
        <v>108876999.99999996</v>
      </c>
      <c r="P244" s="30" t="s">
        <v>25</v>
      </c>
      <c r="Q244" s="29" t="s">
        <v>488</v>
      </c>
      <c r="R244" s="29" t="s">
        <v>245</v>
      </c>
      <c r="S244" s="73">
        <v>0</v>
      </c>
      <c r="T244" s="88" t="s">
        <v>26</v>
      </c>
      <c r="U244" s="89"/>
    </row>
    <row r="245" spans="1:21" ht="64.5" customHeight="1">
      <c r="A245" s="22">
        <v>145</v>
      </c>
      <c r="B245" s="33" t="s">
        <v>289</v>
      </c>
      <c r="C245" s="22">
        <v>2311</v>
      </c>
      <c r="D245" s="34">
        <v>46000</v>
      </c>
      <c r="E245" s="24">
        <v>8023784</v>
      </c>
      <c r="F245" s="25">
        <v>2345000000</v>
      </c>
      <c r="G245" s="22" t="s">
        <v>24</v>
      </c>
      <c r="H245" s="26">
        <v>200000000</v>
      </c>
      <c r="I245" s="35">
        <v>0</v>
      </c>
      <c r="J245" s="35">
        <v>0</v>
      </c>
      <c r="K245" s="35">
        <v>200000000</v>
      </c>
      <c r="L245" s="28">
        <v>199803000</v>
      </c>
      <c r="M245" s="28">
        <v>0</v>
      </c>
      <c r="N245" s="28">
        <v>199803000</v>
      </c>
      <c r="O245" s="28">
        <v>197000.00000000274</v>
      </c>
      <c r="P245" s="30" t="s">
        <v>25</v>
      </c>
      <c r="Q245" s="29" t="s">
        <v>488</v>
      </c>
      <c r="R245" s="29" t="s">
        <v>245</v>
      </c>
      <c r="S245" s="73">
        <v>0</v>
      </c>
      <c r="T245" s="88" t="s">
        <v>26</v>
      </c>
      <c r="U245" s="89"/>
    </row>
    <row r="246" spans="1:21" ht="64.5" customHeight="1">
      <c r="A246" s="22">
        <v>146</v>
      </c>
      <c r="B246" s="33" t="s">
        <v>290</v>
      </c>
      <c r="C246" s="22">
        <v>2311</v>
      </c>
      <c r="D246" s="34">
        <v>46000</v>
      </c>
      <c r="E246" s="24">
        <v>8025331</v>
      </c>
      <c r="F246" s="25">
        <v>2969706000</v>
      </c>
      <c r="G246" s="22" t="s">
        <v>24</v>
      </c>
      <c r="H246" s="26">
        <v>778515000</v>
      </c>
      <c r="I246" s="35">
        <v>0</v>
      </c>
      <c r="J246" s="35">
        <v>0</v>
      </c>
      <c r="K246" s="35">
        <v>778515000</v>
      </c>
      <c r="L246" s="28">
        <v>778515000</v>
      </c>
      <c r="M246" s="28">
        <v>0</v>
      </c>
      <c r="N246" s="28">
        <v>778515000</v>
      </c>
      <c r="O246" s="28">
        <v>0</v>
      </c>
      <c r="P246" s="30" t="s">
        <v>25</v>
      </c>
      <c r="Q246" s="29" t="s">
        <v>488</v>
      </c>
      <c r="R246" s="29"/>
      <c r="S246" s="33">
        <v>0</v>
      </c>
      <c r="T246" s="88" t="s">
        <v>26</v>
      </c>
      <c r="U246" s="89"/>
    </row>
    <row r="247" spans="1:21" ht="64.5" customHeight="1">
      <c r="A247" s="22">
        <v>153</v>
      </c>
      <c r="B247" s="33" t="s">
        <v>291</v>
      </c>
      <c r="C247" s="22">
        <v>2311</v>
      </c>
      <c r="D247" s="34">
        <v>46000</v>
      </c>
      <c r="E247" s="24">
        <v>8029105</v>
      </c>
      <c r="F247" s="25">
        <v>2459000000</v>
      </c>
      <c r="G247" s="22" t="s">
        <v>24</v>
      </c>
      <c r="H247" s="26">
        <v>83867000</v>
      </c>
      <c r="I247" s="35">
        <v>0</v>
      </c>
      <c r="J247" s="35">
        <v>0</v>
      </c>
      <c r="K247" s="35">
        <v>83867000</v>
      </c>
      <c r="L247" s="28">
        <v>78083000</v>
      </c>
      <c r="M247" s="28">
        <v>0</v>
      </c>
      <c r="N247" s="28">
        <v>78083000</v>
      </c>
      <c r="O247" s="28">
        <v>5784000.0000000056</v>
      </c>
      <c r="P247" s="30" t="s">
        <v>25</v>
      </c>
      <c r="Q247" s="29" t="s">
        <v>488</v>
      </c>
      <c r="R247" s="29" t="s">
        <v>245</v>
      </c>
      <c r="S247" s="73">
        <v>0</v>
      </c>
      <c r="T247" s="88" t="s">
        <v>26</v>
      </c>
      <c r="U247" s="89"/>
    </row>
    <row r="248" spans="1:21" ht="64.5" customHeight="1">
      <c r="A248" s="22">
        <v>155</v>
      </c>
      <c r="B248" s="33" t="s">
        <v>292</v>
      </c>
      <c r="C248" s="22" t="s">
        <v>262</v>
      </c>
      <c r="D248" s="34">
        <v>46000</v>
      </c>
      <c r="E248" s="24">
        <v>8031135</v>
      </c>
      <c r="F248" s="25">
        <v>2046723000</v>
      </c>
      <c r="G248" s="22" t="s">
        <v>24</v>
      </c>
      <c r="H248" s="26">
        <v>1505000000</v>
      </c>
      <c r="I248" s="35">
        <v>0</v>
      </c>
      <c r="J248" s="35">
        <v>0</v>
      </c>
      <c r="K248" s="27">
        <v>1505000000</v>
      </c>
      <c r="L248" s="28">
        <v>1409610000</v>
      </c>
      <c r="M248" s="28">
        <v>0</v>
      </c>
      <c r="N248" s="28">
        <v>1409610000</v>
      </c>
      <c r="O248" s="28">
        <v>95390000.000000104</v>
      </c>
      <c r="P248" s="30" t="s">
        <v>25</v>
      </c>
      <c r="Q248" s="29" t="s">
        <v>488</v>
      </c>
      <c r="R248" s="29" t="s">
        <v>245</v>
      </c>
      <c r="S248" s="73">
        <v>0</v>
      </c>
      <c r="T248" s="88" t="s">
        <v>26</v>
      </c>
      <c r="U248" s="89"/>
    </row>
    <row r="249" spans="1:21" ht="64.5" customHeight="1">
      <c r="A249" s="22">
        <v>159</v>
      </c>
      <c r="B249" s="33" t="s">
        <v>293</v>
      </c>
      <c r="C249" s="22" t="s">
        <v>262</v>
      </c>
      <c r="D249" s="34">
        <v>46000</v>
      </c>
      <c r="E249" s="24">
        <v>8033001</v>
      </c>
      <c r="F249" s="25">
        <v>3130956000</v>
      </c>
      <c r="G249" s="22" t="s">
        <v>24</v>
      </c>
      <c r="H249" s="26">
        <v>1229635000</v>
      </c>
      <c r="I249" s="35">
        <v>0</v>
      </c>
      <c r="J249" s="35">
        <v>0</v>
      </c>
      <c r="K249" s="35">
        <v>1229635000</v>
      </c>
      <c r="L249" s="28">
        <v>1029635000</v>
      </c>
      <c r="M249" s="28">
        <v>0</v>
      </c>
      <c r="N249" s="28">
        <v>1029635000</v>
      </c>
      <c r="O249" s="28">
        <v>200000000</v>
      </c>
      <c r="P249" s="30" t="s">
        <v>25</v>
      </c>
      <c r="Q249" s="29" t="s">
        <v>488</v>
      </c>
      <c r="R249" s="29" t="s">
        <v>245</v>
      </c>
      <c r="S249" s="73">
        <v>0</v>
      </c>
      <c r="T249" s="88" t="s">
        <v>26</v>
      </c>
      <c r="U249" s="89"/>
    </row>
    <row r="250" spans="1:21" ht="64.5" customHeight="1">
      <c r="A250" s="22">
        <v>160</v>
      </c>
      <c r="B250" s="43" t="s">
        <v>294</v>
      </c>
      <c r="C250" s="44">
        <v>2311</v>
      </c>
      <c r="D250" s="45">
        <v>46000</v>
      </c>
      <c r="E250" s="46">
        <v>8034637</v>
      </c>
      <c r="F250" s="37">
        <v>14205726000</v>
      </c>
      <c r="G250" s="22" t="s">
        <v>24</v>
      </c>
      <c r="H250" s="26">
        <v>2680000000</v>
      </c>
      <c r="I250" s="47">
        <v>0</v>
      </c>
      <c r="J250" s="47">
        <v>0</v>
      </c>
      <c r="K250" s="48">
        <v>2680000000</v>
      </c>
      <c r="L250" s="28">
        <v>2680000000</v>
      </c>
      <c r="M250" s="28">
        <v>0</v>
      </c>
      <c r="N250" s="28">
        <v>2680000000</v>
      </c>
      <c r="O250" s="28">
        <v>0</v>
      </c>
      <c r="P250" s="30" t="s">
        <v>25</v>
      </c>
      <c r="Q250" s="29" t="s">
        <v>488</v>
      </c>
      <c r="R250" s="29"/>
      <c r="S250" s="33">
        <v>0</v>
      </c>
      <c r="T250" s="88" t="s">
        <v>26</v>
      </c>
      <c r="U250" s="89"/>
    </row>
    <row r="251" spans="1:21" ht="64.5" customHeight="1">
      <c r="A251" s="22">
        <v>167</v>
      </c>
      <c r="B251" s="33" t="s">
        <v>295</v>
      </c>
      <c r="C251" s="44">
        <v>2311</v>
      </c>
      <c r="D251" s="34">
        <v>46000</v>
      </c>
      <c r="E251" s="24">
        <v>8037466</v>
      </c>
      <c r="F251" s="25">
        <v>6000000000</v>
      </c>
      <c r="G251" s="22" t="s">
        <v>24</v>
      </c>
      <c r="H251" s="26">
        <v>1266164000</v>
      </c>
      <c r="I251" s="35">
        <v>0</v>
      </c>
      <c r="J251" s="35">
        <v>0</v>
      </c>
      <c r="K251" s="35">
        <v>1266164000</v>
      </c>
      <c r="L251" s="28">
        <v>1266164000</v>
      </c>
      <c r="M251" s="28">
        <v>0</v>
      </c>
      <c r="N251" s="28">
        <v>1266164000</v>
      </c>
      <c r="O251" s="28">
        <v>0</v>
      </c>
      <c r="P251" s="30" t="s">
        <v>25</v>
      </c>
      <c r="Q251" s="29" t="s">
        <v>488</v>
      </c>
      <c r="R251" s="29"/>
      <c r="S251" s="33">
        <v>0</v>
      </c>
      <c r="T251" s="88" t="s">
        <v>26</v>
      </c>
      <c r="U251" s="89"/>
    </row>
    <row r="252" spans="1:21" ht="64.5" customHeight="1">
      <c r="A252" s="22">
        <v>168</v>
      </c>
      <c r="B252" s="33" t="s">
        <v>296</v>
      </c>
      <c r="C252" s="44" t="s">
        <v>262</v>
      </c>
      <c r="D252" s="34">
        <v>46000</v>
      </c>
      <c r="E252" s="24">
        <v>8037812</v>
      </c>
      <c r="F252" s="25">
        <v>2224207000</v>
      </c>
      <c r="G252" s="22" t="s">
        <v>24</v>
      </c>
      <c r="H252" s="26">
        <v>615970000</v>
      </c>
      <c r="I252" s="35">
        <v>0</v>
      </c>
      <c r="J252" s="35">
        <v>0</v>
      </c>
      <c r="K252" s="35">
        <v>615970000</v>
      </c>
      <c r="L252" s="28">
        <v>607858000</v>
      </c>
      <c r="M252" s="28">
        <v>0</v>
      </c>
      <c r="N252" s="28">
        <v>607858000</v>
      </c>
      <c r="O252" s="28">
        <v>8112000.0000000801</v>
      </c>
      <c r="P252" s="30" t="s">
        <v>25</v>
      </c>
      <c r="Q252" s="29" t="s">
        <v>488</v>
      </c>
      <c r="R252" s="29" t="s">
        <v>245</v>
      </c>
      <c r="S252" s="73">
        <v>0</v>
      </c>
      <c r="T252" s="88" t="s">
        <v>26</v>
      </c>
      <c r="U252" s="89"/>
    </row>
    <row r="253" spans="1:21" ht="64.5" customHeight="1">
      <c r="A253" s="22">
        <v>169</v>
      </c>
      <c r="B253" s="33" t="s">
        <v>297</v>
      </c>
      <c r="C253" s="22">
        <v>2311</v>
      </c>
      <c r="D253" s="34">
        <v>46000</v>
      </c>
      <c r="E253" s="24">
        <v>8038106</v>
      </c>
      <c r="F253" s="25">
        <v>1706565000</v>
      </c>
      <c r="G253" s="22" t="s">
        <v>24</v>
      </c>
      <c r="H253" s="26">
        <v>208857000</v>
      </c>
      <c r="I253" s="35">
        <v>0</v>
      </c>
      <c r="J253" s="35">
        <v>0</v>
      </c>
      <c r="K253" s="35">
        <v>208857000</v>
      </c>
      <c r="L253" s="28">
        <v>208857000</v>
      </c>
      <c r="M253" s="28">
        <v>0</v>
      </c>
      <c r="N253" s="28">
        <v>208857000</v>
      </c>
      <c r="O253" s="28">
        <v>0</v>
      </c>
      <c r="P253" s="30" t="s">
        <v>25</v>
      </c>
      <c r="Q253" s="29" t="s">
        <v>488</v>
      </c>
      <c r="R253" s="29"/>
      <c r="S253" s="33">
        <v>0</v>
      </c>
      <c r="T253" s="88" t="s">
        <v>26</v>
      </c>
      <c r="U253" s="89"/>
    </row>
    <row r="254" spans="1:21" ht="64.5" customHeight="1">
      <c r="A254" s="22">
        <v>171</v>
      </c>
      <c r="B254" s="31" t="s">
        <v>298</v>
      </c>
      <c r="C254" s="22">
        <v>917</v>
      </c>
      <c r="D254" s="23" t="s">
        <v>23</v>
      </c>
      <c r="E254" s="24">
        <v>8041353</v>
      </c>
      <c r="F254" s="25">
        <v>200000000000</v>
      </c>
      <c r="G254" s="22" t="s">
        <v>24</v>
      </c>
      <c r="H254" s="26">
        <v>80000000000</v>
      </c>
      <c r="I254" s="27">
        <v>0</v>
      </c>
      <c r="J254" s="27">
        <v>0</v>
      </c>
      <c r="K254" s="27">
        <v>80000000000</v>
      </c>
      <c r="L254" s="28">
        <v>80000000000</v>
      </c>
      <c r="M254" s="28">
        <v>0</v>
      </c>
      <c r="N254" s="28">
        <v>80000000000</v>
      </c>
      <c r="O254" s="28">
        <v>0</v>
      </c>
      <c r="P254" s="24" t="s">
        <v>25</v>
      </c>
      <c r="Q254" s="29" t="s">
        <v>488</v>
      </c>
      <c r="R254" s="29"/>
      <c r="S254" s="33">
        <v>0</v>
      </c>
      <c r="T254" s="88" t="s">
        <v>26</v>
      </c>
      <c r="U254" s="89"/>
    </row>
    <row r="255" spans="1:21" ht="64.5" customHeight="1">
      <c r="A255" s="22">
        <v>172</v>
      </c>
      <c r="B255" s="33" t="s">
        <v>299</v>
      </c>
      <c r="C255" s="22">
        <v>2311</v>
      </c>
      <c r="D255" s="34">
        <v>46000</v>
      </c>
      <c r="E255" s="24">
        <v>8043907</v>
      </c>
      <c r="F255" s="25">
        <v>3207762000</v>
      </c>
      <c r="G255" s="22" t="s">
        <v>24</v>
      </c>
      <c r="H255" s="26">
        <v>466574000</v>
      </c>
      <c r="I255" s="35">
        <v>0</v>
      </c>
      <c r="J255" s="35">
        <v>0</v>
      </c>
      <c r="K255" s="35">
        <v>466574000</v>
      </c>
      <c r="L255" s="28">
        <v>464367000</v>
      </c>
      <c r="M255" s="28">
        <v>0</v>
      </c>
      <c r="N255" s="28">
        <v>464367000</v>
      </c>
      <c r="O255" s="28">
        <v>2206999.9999999935</v>
      </c>
      <c r="P255" s="30" t="s">
        <v>25</v>
      </c>
      <c r="Q255" s="29" t="s">
        <v>488</v>
      </c>
      <c r="R255" s="29" t="s">
        <v>245</v>
      </c>
      <c r="S255" s="73">
        <v>0</v>
      </c>
      <c r="T255" s="88" t="s">
        <v>26</v>
      </c>
      <c r="U255" s="89"/>
    </row>
    <row r="256" spans="1:21" ht="64.5" customHeight="1">
      <c r="A256" s="22">
        <v>173</v>
      </c>
      <c r="B256" s="33" t="s">
        <v>300</v>
      </c>
      <c r="C256" s="22" t="s">
        <v>262</v>
      </c>
      <c r="D256" s="34">
        <v>46000</v>
      </c>
      <c r="E256" s="24">
        <v>8043908</v>
      </c>
      <c r="F256" s="25">
        <v>2414000000</v>
      </c>
      <c r="G256" s="22" t="s">
        <v>24</v>
      </c>
      <c r="H256" s="26">
        <v>1091300000</v>
      </c>
      <c r="I256" s="35">
        <v>0</v>
      </c>
      <c r="J256" s="35">
        <v>0</v>
      </c>
      <c r="K256" s="35">
        <v>1091300000</v>
      </c>
      <c r="L256" s="28">
        <v>1076588000</v>
      </c>
      <c r="M256" s="28">
        <v>0</v>
      </c>
      <c r="N256" s="28">
        <v>1076588000</v>
      </c>
      <c r="O256" s="28">
        <v>14711999.999999989</v>
      </c>
      <c r="P256" s="30" t="s">
        <v>25</v>
      </c>
      <c r="Q256" s="29" t="s">
        <v>488</v>
      </c>
      <c r="R256" s="29" t="s">
        <v>245</v>
      </c>
      <c r="S256" s="73">
        <v>0</v>
      </c>
      <c r="T256" s="88" t="s">
        <v>26</v>
      </c>
      <c r="U256" s="89"/>
    </row>
    <row r="257" spans="1:21" ht="64.5" customHeight="1">
      <c r="A257" s="22">
        <v>174</v>
      </c>
      <c r="B257" s="33" t="s">
        <v>301</v>
      </c>
      <c r="C257" s="22" t="s">
        <v>262</v>
      </c>
      <c r="D257" s="34">
        <v>46000</v>
      </c>
      <c r="E257" s="24">
        <v>8043909</v>
      </c>
      <c r="F257" s="25">
        <v>1970000000</v>
      </c>
      <c r="G257" s="22" t="s">
        <v>24</v>
      </c>
      <c r="H257" s="26">
        <v>718138000</v>
      </c>
      <c r="I257" s="35">
        <v>0</v>
      </c>
      <c r="J257" s="35">
        <v>0</v>
      </c>
      <c r="K257" s="35">
        <v>718138000</v>
      </c>
      <c r="L257" s="28">
        <v>718138000</v>
      </c>
      <c r="M257" s="28">
        <v>0</v>
      </c>
      <c r="N257" s="28">
        <v>718138000</v>
      </c>
      <c r="O257" s="28">
        <v>0</v>
      </c>
      <c r="P257" s="30" t="s">
        <v>25</v>
      </c>
      <c r="Q257" s="29" t="s">
        <v>488</v>
      </c>
      <c r="R257" s="29"/>
      <c r="S257" s="33">
        <v>0</v>
      </c>
      <c r="T257" s="88" t="s">
        <v>26</v>
      </c>
      <c r="U257" s="89"/>
    </row>
    <row r="258" spans="1:21" ht="64.5" customHeight="1">
      <c r="A258" s="22">
        <v>175</v>
      </c>
      <c r="B258" s="33" t="s">
        <v>302</v>
      </c>
      <c r="C258" s="22">
        <v>2311</v>
      </c>
      <c r="D258" s="34">
        <v>46000</v>
      </c>
      <c r="E258" s="24">
        <v>8043910</v>
      </c>
      <c r="F258" s="25">
        <v>2396000000</v>
      </c>
      <c r="G258" s="22" t="s">
        <v>24</v>
      </c>
      <c r="H258" s="26">
        <v>256399999.99999997</v>
      </c>
      <c r="I258" s="35">
        <v>0</v>
      </c>
      <c r="J258" s="35">
        <v>0</v>
      </c>
      <c r="K258" s="27">
        <v>256399999.99999997</v>
      </c>
      <c r="L258" s="28">
        <v>247756000</v>
      </c>
      <c r="M258" s="28">
        <v>0</v>
      </c>
      <c r="N258" s="28">
        <v>247756000</v>
      </c>
      <c r="O258" s="28">
        <v>8643999.9999999776</v>
      </c>
      <c r="P258" s="30" t="s">
        <v>25</v>
      </c>
      <c r="Q258" s="29" t="s">
        <v>488</v>
      </c>
      <c r="R258" s="29" t="s">
        <v>245</v>
      </c>
      <c r="S258" s="73">
        <v>0</v>
      </c>
      <c r="T258" s="88" t="s">
        <v>26</v>
      </c>
      <c r="U258" s="89"/>
    </row>
    <row r="259" spans="1:21" ht="64.5" customHeight="1">
      <c r="A259" s="22">
        <v>176</v>
      </c>
      <c r="B259" s="33" t="s">
        <v>303</v>
      </c>
      <c r="C259" s="22" t="s">
        <v>262</v>
      </c>
      <c r="D259" s="34">
        <v>46000</v>
      </c>
      <c r="E259" s="24">
        <v>8043911</v>
      </c>
      <c r="F259" s="25">
        <v>4049000000</v>
      </c>
      <c r="G259" s="22" t="s">
        <v>24</v>
      </c>
      <c r="H259" s="26">
        <v>2089668999.9999998</v>
      </c>
      <c r="I259" s="35">
        <v>0</v>
      </c>
      <c r="J259" s="35">
        <v>0</v>
      </c>
      <c r="K259" s="35">
        <v>2089668999.9999998</v>
      </c>
      <c r="L259" s="28">
        <v>2087036999.9999998</v>
      </c>
      <c r="M259" s="28">
        <v>0</v>
      </c>
      <c r="N259" s="28">
        <v>2087036999.9999998</v>
      </c>
      <c r="O259" s="28">
        <v>2632000.0000000619</v>
      </c>
      <c r="P259" s="30" t="s">
        <v>25</v>
      </c>
      <c r="Q259" s="29" t="s">
        <v>488</v>
      </c>
      <c r="R259" s="29" t="s">
        <v>245</v>
      </c>
      <c r="S259" s="73">
        <v>0</v>
      </c>
      <c r="T259" s="88" t="s">
        <v>26</v>
      </c>
      <c r="U259" s="89"/>
    </row>
    <row r="260" spans="1:21" ht="64.5" customHeight="1">
      <c r="A260" s="22">
        <v>177</v>
      </c>
      <c r="B260" s="33" t="s">
        <v>304</v>
      </c>
      <c r="C260" s="22" t="s">
        <v>262</v>
      </c>
      <c r="D260" s="34">
        <v>46000</v>
      </c>
      <c r="E260" s="24">
        <v>8044187</v>
      </c>
      <c r="F260" s="25">
        <v>20000000000</v>
      </c>
      <c r="G260" s="22" t="s">
        <v>24</v>
      </c>
      <c r="H260" s="26">
        <v>8000000000</v>
      </c>
      <c r="I260" s="35">
        <v>0</v>
      </c>
      <c r="J260" s="35">
        <v>0</v>
      </c>
      <c r="K260" s="35">
        <v>8000000000</v>
      </c>
      <c r="L260" s="28">
        <v>8000000000</v>
      </c>
      <c r="M260" s="28">
        <v>0</v>
      </c>
      <c r="N260" s="28">
        <v>8000000000</v>
      </c>
      <c r="O260" s="28">
        <v>0</v>
      </c>
      <c r="P260" s="30" t="s">
        <v>25</v>
      </c>
      <c r="Q260" s="29" t="s">
        <v>488</v>
      </c>
      <c r="R260" s="29"/>
      <c r="S260" s="33">
        <v>0</v>
      </c>
      <c r="T260" s="88" t="s">
        <v>26</v>
      </c>
      <c r="U260" s="89"/>
    </row>
    <row r="261" spans="1:21" ht="64.5" customHeight="1">
      <c r="A261" s="22">
        <v>178</v>
      </c>
      <c r="B261" s="33" t="s">
        <v>305</v>
      </c>
      <c r="C261" s="22">
        <v>2311</v>
      </c>
      <c r="D261" s="34">
        <v>46000</v>
      </c>
      <c r="E261" s="24">
        <v>8044188</v>
      </c>
      <c r="F261" s="25">
        <v>1400000000</v>
      </c>
      <c r="G261" s="22" t="s">
        <v>24</v>
      </c>
      <c r="H261" s="26">
        <v>717265000</v>
      </c>
      <c r="I261" s="35">
        <v>0</v>
      </c>
      <c r="J261" s="35">
        <v>0</v>
      </c>
      <c r="K261" s="27">
        <v>717265000</v>
      </c>
      <c r="L261" s="28">
        <v>717265000</v>
      </c>
      <c r="M261" s="28">
        <v>0</v>
      </c>
      <c r="N261" s="28">
        <v>717265000</v>
      </c>
      <c r="O261" s="28">
        <v>0</v>
      </c>
      <c r="P261" s="30" t="s">
        <v>25</v>
      </c>
      <c r="Q261" s="29" t="s">
        <v>488</v>
      </c>
      <c r="R261" s="29"/>
      <c r="S261" s="33">
        <v>0</v>
      </c>
      <c r="T261" s="88" t="s">
        <v>26</v>
      </c>
      <c r="U261" s="89"/>
    </row>
    <row r="262" spans="1:21" ht="64.5" customHeight="1">
      <c r="A262" s="22">
        <v>179</v>
      </c>
      <c r="B262" s="33" t="s">
        <v>306</v>
      </c>
      <c r="C262" s="22" t="s">
        <v>262</v>
      </c>
      <c r="D262" s="34">
        <v>46000</v>
      </c>
      <c r="E262" s="24">
        <v>8044189</v>
      </c>
      <c r="F262" s="25">
        <v>3342753000</v>
      </c>
      <c r="G262" s="22" t="s">
        <v>24</v>
      </c>
      <c r="H262" s="26">
        <v>1842463000</v>
      </c>
      <c r="I262" s="35">
        <v>0</v>
      </c>
      <c r="J262" s="35">
        <v>0</v>
      </c>
      <c r="K262" s="35">
        <v>1842463000</v>
      </c>
      <c r="L262" s="28">
        <v>1842463000</v>
      </c>
      <c r="M262" s="28">
        <v>0</v>
      </c>
      <c r="N262" s="28">
        <v>1842463000</v>
      </c>
      <c r="O262" s="28">
        <v>0</v>
      </c>
      <c r="P262" s="30" t="s">
        <v>25</v>
      </c>
      <c r="Q262" s="29" t="s">
        <v>488</v>
      </c>
      <c r="R262" s="29"/>
      <c r="S262" s="33">
        <v>0</v>
      </c>
      <c r="T262" s="88" t="s">
        <v>26</v>
      </c>
      <c r="U262" s="89"/>
    </row>
    <row r="263" spans="1:21" ht="64.5" customHeight="1">
      <c r="A263" s="22">
        <v>180</v>
      </c>
      <c r="B263" s="33" t="s">
        <v>307</v>
      </c>
      <c r="C263" s="22" t="s">
        <v>262</v>
      </c>
      <c r="D263" s="34">
        <v>46000</v>
      </c>
      <c r="E263" s="24">
        <v>8044190</v>
      </c>
      <c r="F263" s="37">
        <v>2400819000</v>
      </c>
      <c r="G263" s="22" t="s">
        <v>24</v>
      </c>
      <c r="H263" s="26">
        <v>1458452000</v>
      </c>
      <c r="I263" s="35">
        <v>0</v>
      </c>
      <c r="J263" s="35">
        <v>0</v>
      </c>
      <c r="K263" s="35">
        <v>1458452000</v>
      </c>
      <c r="L263" s="28">
        <v>1458452000</v>
      </c>
      <c r="M263" s="28">
        <v>0</v>
      </c>
      <c r="N263" s="28">
        <v>1458452000</v>
      </c>
      <c r="O263" s="28">
        <v>0</v>
      </c>
      <c r="P263" s="30" t="s">
        <v>25</v>
      </c>
      <c r="Q263" s="29" t="s">
        <v>488</v>
      </c>
      <c r="R263" s="29"/>
      <c r="S263" s="33">
        <v>0</v>
      </c>
      <c r="T263" s="88" t="s">
        <v>26</v>
      </c>
      <c r="U263" s="89"/>
    </row>
    <row r="264" spans="1:21" ht="64.5" customHeight="1">
      <c r="A264" s="22">
        <v>181</v>
      </c>
      <c r="B264" s="33" t="s">
        <v>308</v>
      </c>
      <c r="C264" s="22">
        <v>2311</v>
      </c>
      <c r="D264" s="34">
        <v>46000</v>
      </c>
      <c r="E264" s="24">
        <v>8044191</v>
      </c>
      <c r="F264" s="25">
        <v>2789000000</v>
      </c>
      <c r="G264" s="22" t="s">
        <v>24</v>
      </c>
      <c r="H264" s="26">
        <v>1164557000</v>
      </c>
      <c r="I264" s="35">
        <v>0</v>
      </c>
      <c r="J264" s="35">
        <v>0</v>
      </c>
      <c r="K264" s="35">
        <v>1164557000</v>
      </c>
      <c r="L264" s="28">
        <v>1162629000</v>
      </c>
      <c r="M264" s="28">
        <v>0</v>
      </c>
      <c r="N264" s="28">
        <v>1162629000</v>
      </c>
      <c r="O264" s="28">
        <v>1928000.0000001111</v>
      </c>
      <c r="P264" s="30" t="s">
        <v>25</v>
      </c>
      <c r="Q264" s="29" t="s">
        <v>488</v>
      </c>
      <c r="R264" s="29" t="s">
        <v>245</v>
      </c>
      <c r="S264" s="73">
        <v>0</v>
      </c>
      <c r="T264" s="88" t="s">
        <v>26</v>
      </c>
      <c r="U264" s="89"/>
    </row>
    <row r="265" spans="1:21" ht="64.5" customHeight="1">
      <c r="A265" s="22">
        <v>183</v>
      </c>
      <c r="B265" s="42" t="s">
        <v>309</v>
      </c>
      <c r="C265" s="22">
        <v>3068</v>
      </c>
      <c r="D265" s="34">
        <v>45881</v>
      </c>
      <c r="E265" s="24">
        <v>8048032</v>
      </c>
      <c r="F265" s="25">
        <v>7787000000</v>
      </c>
      <c r="G265" s="22" t="s">
        <v>24</v>
      </c>
      <c r="H265" s="26">
        <v>256440000</v>
      </c>
      <c r="I265" s="35">
        <v>0</v>
      </c>
      <c r="J265" s="35">
        <v>0</v>
      </c>
      <c r="K265" s="35">
        <v>256440000</v>
      </c>
      <c r="L265" s="28">
        <v>223192000</v>
      </c>
      <c r="M265" s="28">
        <v>0</v>
      </c>
      <c r="N265" s="28">
        <v>223192000</v>
      </c>
      <c r="O265" s="28">
        <v>33247999.999999989</v>
      </c>
      <c r="P265" s="30" t="s">
        <v>25</v>
      </c>
      <c r="Q265" s="29" t="s">
        <v>488</v>
      </c>
      <c r="R265" s="29" t="s">
        <v>245</v>
      </c>
      <c r="S265" s="73">
        <v>0</v>
      </c>
      <c r="T265" s="88" t="s">
        <v>251</v>
      </c>
      <c r="U265" s="89"/>
    </row>
    <row r="266" spans="1:21" ht="64.5" customHeight="1">
      <c r="A266" s="22">
        <v>185</v>
      </c>
      <c r="B266" s="42" t="s">
        <v>310</v>
      </c>
      <c r="C266" s="22">
        <v>3068</v>
      </c>
      <c r="D266" s="34">
        <v>45881</v>
      </c>
      <c r="E266" s="24">
        <v>8053448</v>
      </c>
      <c r="F266" s="25">
        <v>14500000000</v>
      </c>
      <c r="G266" s="22" t="s">
        <v>24</v>
      </c>
      <c r="H266" s="26">
        <v>3200000000</v>
      </c>
      <c r="I266" s="35">
        <v>0</v>
      </c>
      <c r="J266" s="35">
        <v>0</v>
      </c>
      <c r="K266" s="35">
        <v>3200000000</v>
      </c>
      <c r="L266" s="28">
        <v>3061195000</v>
      </c>
      <c r="M266" s="28">
        <v>0</v>
      </c>
      <c r="N266" s="28">
        <v>3061195000</v>
      </c>
      <c r="O266" s="28">
        <v>138804999.99999985</v>
      </c>
      <c r="P266" s="30" t="s">
        <v>25</v>
      </c>
      <c r="Q266" s="29" t="s">
        <v>488</v>
      </c>
      <c r="R266" s="29" t="s">
        <v>245</v>
      </c>
      <c r="S266" s="73">
        <v>0</v>
      </c>
      <c r="T266" s="88" t="s">
        <v>251</v>
      </c>
      <c r="U266" s="89"/>
    </row>
    <row r="267" spans="1:21" ht="64.5" customHeight="1">
      <c r="A267" s="22">
        <v>186</v>
      </c>
      <c r="B267" s="33" t="s">
        <v>311</v>
      </c>
      <c r="C267" s="22" t="s">
        <v>262</v>
      </c>
      <c r="D267" s="34">
        <v>46000</v>
      </c>
      <c r="E267" s="24">
        <v>8054603</v>
      </c>
      <c r="F267" s="25">
        <v>11925604000</v>
      </c>
      <c r="G267" s="22" t="s">
        <v>24</v>
      </c>
      <c r="H267" s="26">
        <v>2526433000</v>
      </c>
      <c r="I267" s="35">
        <v>0</v>
      </c>
      <c r="J267" s="35">
        <v>0</v>
      </c>
      <c r="K267" s="35">
        <v>2526433000</v>
      </c>
      <c r="L267" s="28">
        <v>2526433000</v>
      </c>
      <c r="M267" s="28">
        <v>0</v>
      </c>
      <c r="N267" s="28">
        <v>2526433000</v>
      </c>
      <c r="O267" s="28">
        <v>0</v>
      </c>
      <c r="P267" s="30" t="s">
        <v>25</v>
      </c>
      <c r="Q267" s="29" t="s">
        <v>488</v>
      </c>
      <c r="R267" s="29"/>
      <c r="S267" s="33">
        <v>0</v>
      </c>
      <c r="T267" s="88" t="s">
        <v>26</v>
      </c>
      <c r="U267" s="89"/>
    </row>
    <row r="268" spans="1:21" ht="64.5" customHeight="1">
      <c r="A268" s="22">
        <v>187</v>
      </c>
      <c r="B268" s="33" t="s">
        <v>312</v>
      </c>
      <c r="C268" s="22">
        <v>2311</v>
      </c>
      <c r="D268" s="34">
        <v>46000</v>
      </c>
      <c r="E268" s="24">
        <v>8054610</v>
      </c>
      <c r="F268" s="25">
        <v>14096000000</v>
      </c>
      <c r="G268" s="22" t="s">
        <v>24</v>
      </c>
      <c r="H268" s="26">
        <v>4000000000</v>
      </c>
      <c r="I268" s="35">
        <v>0</v>
      </c>
      <c r="J268" s="35">
        <v>0</v>
      </c>
      <c r="K268" s="35">
        <v>4000000000</v>
      </c>
      <c r="L268" s="28">
        <v>4000000000</v>
      </c>
      <c r="M268" s="28">
        <v>0</v>
      </c>
      <c r="N268" s="28">
        <v>4000000000</v>
      </c>
      <c r="O268" s="28">
        <v>0</v>
      </c>
      <c r="P268" s="30" t="s">
        <v>25</v>
      </c>
      <c r="Q268" s="29" t="s">
        <v>488</v>
      </c>
      <c r="R268" s="29"/>
      <c r="S268" s="33">
        <v>0</v>
      </c>
      <c r="T268" s="88" t="s">
        <v>26</v>
      </c>
      <c r="U268" s="89"/>
    </row>
    <row r="269" spans="1:21" ht="64.5" customHeight="1">
      <c r="A269" s="22">
        <v>192</v>
      </c>
      <c r="B269" s="33" t="s">
        <v>313</v>
      </c>
      <c r="C269" s="22">
        <v>2853</v>
      </c>
      <c r="D269" s="34" t="s">
        <v>74</v>
      </c>
      <c r="E269" s="24">
        <v>8056720</v>
      </c>
      <c r="F269" s="25">
        <v>1200000000</v>
      </c>
      <c r="G269" s="22" t="s">
        <v>24</v>
      </c>
      <c r="H269" s="26">
        <v>540000000</v>
      </c>
      <c r="I269" s="35">
        <v>0</v>
      </c>
      <c r="J269" s="35">
        <v>0</v>
      </c>
      <c r="K269" s="27">
        <v>540000000</v>
      </c>
      <c r="L269" s="28">
        <v>534799000</v>
      </c>
      <c r="M269" s="28">
        <v>0</v>
      </c>
      <c r="N269" s="28">
        <v>534799000</v>
      </c>
      <c r="O269" s="28">
        <v>5201000.0000000214</v>
      </c>
      <c r="P269" s="30" t="s">
        <v>25</v>
      </c>
      <c r="Q269" s="29" t="s">
        <v>488</v>
      </c>
      <c r="R269" s="29" t="s">
        <v>245</v>
      </c>
      <c r="S269" s="73">
        <v>0</v>
      </c>
      <c r="T269" s="88" t="s">
        <v>26</v>
      </c>
      <c r="U269" s="89"/>
    </row>
    <row r="270" spans="1:21" ht="64.5" customHeight="1">
      <c r="A270" s="22">
        <v>193</v>
      </c>
      <c r="B270" s="33" t="s">
        <v>314</v>
      </c>
      <c r="C270" s="22">
        <v>2311</v>
      </c>
      <c r="D270" s="34">
        <v>46000</v>
      </c>
      <c r="E270" s="24">
        <v>8056729</v>
      </c>
      <c r="F270" s="25">
        <v>11000000000</v>
      </c>
      <c r="G270" s="22" t="s">
        <v>24</v>
      </c>
      <c r="H270" s="26">
        <v>5260000000</v>
      </c>
      <c r="I270" s="35">
        <v>0</v>
      </c>
      <c r="J270" s="35">
        <v>0</v>
      </c>
      <c r="K270" s="27">
        <v>5260000000</v>
      </c>
      <c r="L270" s="28">
        <v>5260000000</v>
      </c>
      <c r="M270" s="28">
        <v>0</v>
      </c>
      <c r="N270" s="28">
        <v>5260000000</v>
      </c>
      <c r="O270" s="28">
        <v>0</v>
      </c>
      <c r="P270" s="30" t="s">
        <v>25</v>
      </c>
      <c r="Q270" s="29" t="s">
        <v>488</v>
      </c>
      <c r="R270" s="29"/>
      <c r="S270" s="33">
        <v>0</v>
      </c>
      <c r="T270" s="88" t="s">
        <v>26</v>
      </c>
      <c r="U270" s="89"/>
    </row>
    <row r="271" spans="1:21" ht="64.5" customHeight="1">
      <c r="A271" s="22">
        <v>194</v>
      </c>
      <c r="B271" s="33" t="s">
        <v>315</v>
      </c>
      <c r="C271" s="22" t="s">
        <v>262</v>
      </c>
      <c r="D271" s="34">
        <v>46000</v>
      </c>
      <c r="E271" s="24">
        <v>8056730</v>
      </c>
      <c r="F271" s="25">
        <v>14784260000</v>
      </c>
      <c r="G271" s="22" t="s">
        <v>24</v>
      </c>
      <c r="H271" s="26">
        <v>5973784000</v>
      </c>
      <c r="I271" s="35">
        <v>0</v>
      </c>
      <c r="J271" s="35">
        <v>0</v>
      </c>
      <c r="K271" s="27">
        <v>5973784000</v>
      </c>
      <c r="L271" s="28">
        <v>5751147000</v>
      </c>
      <c r="M271" s="28">
        <v>0</v>
      </c>
      <c r="N271" s="28">
        <v>5751147000</v>
      </c>
      <c r="O271" s="28">
        <v>222636999.9999997</v>
      </c>
      <c r="P271" s="30" t="s">
        <v>25</v>
      </c>
      <c r="Q271" s="29" t="s">
        <v>488</v>
      </c>
      <c r="R271" s="29" t="s">
        <v>245</v>
      </c>
      <c r="S271" s="73">
        <v>0</v>
      </c>
      <c r="T271" s="88" t="s">
        <v>26</v>
      </c>
      <c r="U271" s="89"/>
    </row>
    <row r="272" spans="1:21" ht="64.5" customHeight="1">
      <c r="A272" s="22">
        <v>195</v>
      </c>
      <c r="B272" s="33" t="s">
        <v>316</v>
      </c>
      <c r="C272" s="22">
        <v>2311</v>
      </c>
      <c r="D272" s="34">
        <v>46000</v>
      </c>
      <c r="E272" s="24">
        <v>8059062</v>
      </c>
      <c r="F272" s="25">
        <v>831273000</v>
      </c>
      <c r="G272" s="22" t="s">
        <v>24</v>
      </c>
      <c r="H272" s="26">
        <v>300000000</v>
      </c>
      <c r="I272" s="35">
        <v>0</v>
      </c>
      <c r="J272" s="35">
        <v>0</v>
      </c>
      <c r="K272" s="35">
        <v>300000000</v>
      </c>
      <c r="L272" s="28">
        <v>300000000</v>
      </c>
      <c r="M272" s="28">
        <v>0</v>
      </c>
      <c r="N272" s="28">
        <v>300000000</v>
      </c>
      <c r="O272" s="28">
        <v>0</v>
      </c>
      <c r="P272" s="30" t="s">
        <v>25</v>
      </c>
      <c r="Q272" s="29" t="s">
        <v>488</v>
      </c>
      <c r="R272" s="29"/>
      <c r="S272" s="33">
        <v>0</v>
      </c>
      <c r="T272" s="88" t="s">
        <v>26</v>
      </c>
      <c r="U272" s="89"/>
    </row>
    <row r="273" spans="1:21" ht="64.5" customHeight="1">
      <c r="A273" s="22">
        <v>196</v>
      </c>
      <c r="B273" s="33" t="s">
        <v>317</v>
      </c>
      <c r="C273" s="22">
        <v>2311</v>
      </c>
      <c r="D273" s="34">
        <v>46000</v>
      </c>
      <c r="E273" s="24">
        <v>8059063</v>
      </c>
      <c r="F273" s="25">
        <v>1128808000</v>
      </c>
      <c r="G273" s="22" t="s">
        <v>24</v>
      </c>
      <c r="H273" s="26">
        <v>515726000.00000012</v>
      </c>
      <c r="I273" s="35">
        <v>0</v>
      </c>
      <c r="J273" s="35">
        <v>0</v>
      </c>
      <c r="K273" s="27">
        <v>515726000.00000012</v>
      </c>
      <c r="L273" s="28">
        <v>365726000</v>
      </c>
      <c r="M273" s="28">
        <v>0</v>
      </c>
      <c r="N273" s="28">
        <v>365726000</v>
      </c>
      <c r="O273" s="28">
        <v>150000000.00000012</v>
      </c>
      <c r="P273" s="30" t="s">
        <v>25</v>
      </c>
      <c r="Q273" s="29" t="s">
        <v>488</v>
      </c>
      <c r="R273" s="29" t="s">
        <v>245</v>
      </c>
      <c r="S273" s="73">
        <v>0</v>
      </c>
      <c r="T273" s="88" t="s">
        <v>26</v>
      </c>
      <c r="U273" s="89"/>
    </row>
    <row r="274" spans="1:21" ht="64.5" customHeight="1">
      <c r="A274" s="22">
        <v>197</v>
      </c>
      <c r="B274" s="33" t="s">
        <v>318</v>
      </c>
      <c r="C274" s="22">
        <v>2311</v>
      </c>
      <c r="D274" s="34">
        <v>46000</v>
      </c>
      <c r="E274" s="24">
        <v>8059064</v>
      </c>
      <c r="F274" s="25">
        <v>929923000</v>
      </c>
      <c r="G274" s="22" t="s">
        <v>24</v>
      </c>
      <c r="H274" s="26">
        <v>250000000</v>
      </c>
      <c r="I274" s="35">
        <v>0</v>
      </c>
      <c r="J274" s="35">
        <v>0</v>
      </c>
      <c r="K274" s="35">
        <v>250000000</v>
      </c>
      <c r="L274" s="28">
        <v>216891000</v>
      </c>
      <c r="M274" s="28">
        <v>0</v>
      </c>
      <c r="N274" s="28">
        <v>216891000</v>
      </c>
      <c r="O274" s="28">
        <v>33109000.000000007</v>
      </c>
      <c r="P274" s="30" t="s">
        <v>25</v>
      </c>
      <c r="Q274" s="29" t="s">
        <v>488</v>
      </c>
      <c r="R274" s="29" t="s">
        <v>245</v>
      </c>
      <c r="S274" s="73">
        <v>0</v>
      </c>
      <c r="T274" s="88" t="s">
        <v>26</v>
      </c>
      <c r="U274" s="89"/>
    </row>
    <row r="275" spans="1:21" ht="64.5" customHeight="1">
      <c r="A275" s="22">
        <v>198</v>
      </c>
      <c r="B275" s="33" t="s">
        <v>319</v>
      </c>
      <c r="C275" s="22">
        <v>2311</v>
      </c>
      <c r="D275" s="34">
        <v>46000</v>
      </c>
      <c r="E275" s="24">
        <v>8059065</v>
      </c>
      <c r="F275" s="25">
        <v>1036755000.0000001</v>
      </c>
      <c r="G275" s="22" t="s">
        <v>24</v>
      </c>
      <c r="H275" s="26">
        <v>260000000</v>
      </c>
      <c r="I275" s="35">
        <v>0</v>
      </c>
      <c r="J275" s="35">
        <v>0</v>
      </c>
      <c r="K275" s="27">
        <v>260000000</v>
      </c>
      <c r="L275" s="28">
        <v>258718000.00000003</v>
      </c>
      <c r="M275" s="28">
        <v>0</v>
      </c>
      <c r="N275" s="28">
        <v>258718000.00000003</v>
      </c>
      <c r="O275" s="28">
        <v>1281999.9999999823</v>
      </c>
      <c r="P275" s="30" t="s">
        <v>25</v>
      </c>
      <c r="Q275" s="29" t="s">
        <v>488</v>
      </c>
      <c r="R275" s="29" t="s">
        <v>245</v>
      </c>
      <c r="S275" s="73">
        <v>0</v>
      </c>
      <c r="T275" s="88" t="s">
        <v>26</v>
      </c>
      <c r="U275" s="89"/>
    </row>
    <row r="276" spans="1:21" ht="64.5" customHeight="1">
      <c r="A276" s="22">
        <v>199</v>
      </c>
      <c r="B276" s="33" t="s">
        <v>320</v>
      </c>
      <c r="C276" s="22">
        <v>2311</v>
      </c>
      <c r="D276" s="34">
        <v>46000</v>
      </c>
      <c r="E276" s="24">
        <v>8059066</v>
      </c>
      <c r="F276" s="25">
        <v>1161901000</v>
      </c>
      <c r="G276" s="22" t="s">
        <v>24</v>
      </c>
      <c r="H276" s="26">
        <v>307017000</v>
      </c>
      <c r="I276" s="35">
        <v>0</v>
      </c>
      <c r="J276" s="35">
        <v>0</v>
      </c>
      <c r="K276" s="27">
        <v>307017000</v>
      </c>
      <c r="L276" s="28">
        <v>307017000</v>
      </c>
      <c r="M276" s="28">
        <v>0</v>
      </c>
      <c r="N276" s="28">
        <v>307017000</v>
      </c>
      <c r="O276" s="28">
        <v>0</v>
      </c>
      <c r="P276" s="30" t="s">
        <v>25</v>
      </c>
      <c r="Q276" s="29" t="s">
        <v>488</v>
      </c>
      <c r="R276" s="29"/>
      <c r="S276" s="33">
        <v>0</v>
      </c>
      <c r="T276" s="88" t="s">
        <v>26</v>
      </c>
      <c r="U276" s="89"/>
    </row>
    <row r="277" spans="1:21" ht="64.5" customHeight="1">
      <c r="A277" s="22">
        <v>200</v>
      </c>
      <c r="B277" s="33" t="s">
        <v>321</v>
      </c>
      <c r="C277" s="22" t="s">
        <v>262</v>
      </c>
      <c r="D277" s="34">
        <v>46000</v>
      </c>
      <c r="E277" s="24">
        <v>8059409</v>
      </c>
      <c r="F277" s="25">
        <v>4546707000</v>
      </c>
      <c r="G277" s="22" t="s">
        <v>24</v>
      </c>
      <c r="H277" s="26">
        <v>1302648000.0000002</v>
      </c>
      <c r="I277" s="35">
        <v>0</v>
      </c>
      <c r="J277" s="35">
        <v>0</v>
      </c>
      <c r="K277" s="35">
        <v>1302648000.0000002</v>
      </c>
      <c r="L277" s="28">
        <v>1302648000</v>
      </c>
      <c r="M277" s="28">
        <v>0</v>
      </c>
      <c r="N277" s="28">
        <v>1302648000</v>
      </c>
      <c r="O277" s="28">
        <v>0</v>
      </c>
      <c r="P277" s="30" t="s">
        <v>25</v>
      </c>
      <c r="Q277" s="29" t="s">
        <v>488</v>
      </c>
      <c r="R277" s="29"/>
      <c r="S277" s="33">
        <v>0</v>
      </c>
      <c r="T277" s="88" t="s">
        <v>26</v>
      </c>
      <c r="U277" s="89"/>
    </row>
    <row r="278" spans="1:21" ht="64.5" customHeight="1">
      <c r="A278" s="22">
        <v>201</v>
      </c>
      <c r="B278" s="42" t="s">
        <v>322</v>
      </c>
      <c r="C278" s="22">
        <v>3068</v>
      </c>
      <c r="D278" s="34">
        <v>45881</v>
      </c>
      <c r="E278" s="24">
        <v>8061375</v>
      </c>
      <c r="F278" s="25">
        <v>65000000000</v>
      </c>
      <c r="G278" s="22" t="s">
        <v>24</v>
      </c>
      <c r="H278" s="26">
        <v>1800000000</v>
      </c>
      <c r="I278" s="35">
        <v>0</v>
      </c>
      <c r="J278" s="35">
        <v>0</v>
      </c>
      <c r="K278" s="35">
        <v>1800000000</v>
      </c>
      <c r="L278" s="28">
        <v>1800000000</v>
      </c>
      <c r="M278" s="28">
        <v>0</v>
      </c>
      <c r="N278" s="28">
        <v>1800000000</v>
      </c>
      <c r="O278" s="28">
        <v>0</v>
      </c>
      <c r="P278" s="30" t="s">
        <v>25</v>
      </c>
      <c r="Q278" s="29" t="s">
        <v>488</v>
      </c>
      <c r="R278" s="29"/>
      <c r="S278" s="33">
        <v>0</v>
      </c>
      <c r="T278" s="88" t="s">
        <v>251</v>
      </c>
      <c r="U278" s="89"/>
    </row>
    <row r="279" spans="1:21" ht="64.5" customHeight="1">
      <c r="A279" s="22">
        <v>202</v>
      </c>
      <c r="B279" s="33" t="s">
        <v>323</v>
      </c>
      <c r="C279" s="22" t="s">
        <v>262</v>
      </c>
      <c r="D279" s="34">
        <v>46000</v>
      </c>
      <c r="E279" s="24">
        <v>8065681</v>
      </c>
      <c r="F279" s="25">
        <v>3377659000</v>
      </c>
      <c r="G279" s="22" t="s">
        <v>24</v>
      </c>
      <c r="H279" s="26">
        <v>2200000000</v>
      </c>
      <c r="I279" s="35">
        <v>0</v>
      </c>
      <c r="J279" s="35">
        <v>0</v>
      </c>
      <c r="K279" s="27">
        <v>2200000000</v>
      </c>
      <c r="L279" s="28">
        <v>2192447000</v>
      </c>
      <c r="M279" s="28">
        <v>0</v>
      </c>
      <c r="N279" s="28">
        <v>2192447000</v>
      </c>
      <c r="O279" s="28">
        <v>7552999.9999998836</v>
      </c>
      <c r="P279" s="30" t="s">
        <v>25</v>
      </c>
      <c r="Q279" s="29" t="s">
        <v>488</v>
      </c>
      <c r="R279" s="29" t="s">
        <v>245</v>
      </c>
      <c r="S279" s="73">
        <v>0</v>
      </c>
      <c r="T279" s="88" t="s">
        <v>26</v>
      </c>
      <c r="U279" s="89"/>
    </row>
    <row r="280" spans="1:21" ht="64.5" customHeight="1">
      <c r="A280" s="22">
        <v>203</v>
      </c>
      <c r="B280" s="33" t="s">
        <v>324</v>
      </c>
      <c r="C280" s="22" t="s">
        <v>262</v>
      </c>
      <c r="D280" s="34">
        <v>46000</v>
      </c>
      <c r="E280" s="24">
        <v>8065682</v>
      </c>
      <c r="F280" s="25">
        <v>3532471000</v>
      </c>
      <c r="G280" s="22" t="s">
        <v>24</v>
      </c>
      <c r="H280" s="26">
        <v>2360000000</v>
      </c>
      <c r="I280" s="35">
        <v>0</v>
      </c>
      <c r="J280" s="35">
        <v>0</v>
      </c>
      <c r="K280" s="27">
        <v>2360000000</v>
      </c>
      <c r="L280" s="28">
        <v>2347965000</v>
      </c>
      <c r="M280" s="28">
        <v>0</v>
      </c>
      <c r="N280" s="28">
        <v>2347965000</v>
      </c>
      <c r="O280" s="28">
        <v>12034999.999999855</v>
      </c>
      <c r="P280" s="30" t="s">
        <v>25</v>
      </c>
      <c r="Q280" s="29" t="s">
        <v>488</v>
      </c>
      <c r="R280" s="29" t="s">
        <v>245</v>
      </c>
      <c r="S280" s="73">
        <v>0</v>
      </c>
      <c r="T280" s="88" t="s">
        <v>26</v>
      </c>
      <c r="U280" s="89"/>
    </row>
    <row r="281" spans="1:21" ht="64.5" customHeight="1">
      <c r="A281" s="22">
        <v>204</v>
      </c>
      <c r="B281" s="42" t="s">
        <v>325</v>
      </c>
      <c r="C281" s="22">
        <v>3068</v>
      </c>
      <c r="D281" s="34">
        <v>45881</v>
      </c>
      <c r="E281" s="24">
        <v>8067388</v>
      </c>
      <c r="F281" s="25">
        <v>693000000</v>
      </c>
      <c r="G281" s="22" t="s">
        <v>24</v>
      </c>
      <c r="H281" s="26">
        <v>140502000</v>
      </c>
      <c r="I281" s="35">
        <v>0</v>
      </c>
      <c r="J281" s="35">
        <v>0</v>
      </c>
      <c r="K281" s="35">
        <v>140502000</v>
      </c>
      <c r="L281" s="28">
        <v>140502000</v>
      </c>
      <c r="M281" s="28">
        <v>0</v>
      </c>
      <c r="N281" s="28">
        <v>140502000</v>
      </c>
      <c r="O281" s="28">
        <v>0</v>
      </c>
      <c r="P281" s="30" t="s">
        <v>25</v>
      </c>
      <c r="Q281" s="29" t="s">
        <v>488</v>
      </c>
      <c r="R281" s="29"/>
      <c r="S281" s="33">
        <v>0</v>
      </c>
      <c r="T281" s="88" t="s">
        <v>251</v>
      </c>
      <c r="U281" s="89"/>
    </row>
    <row r="282" spans="1:21" ht="64.5" customHeight="1">
      <c r="A282" s="22">
        <v>206</v>
      </c>
      <c r="B282" s="33" t="s">
        <v>326</v>
      </c>
      <c r="C282" s="22">
        <v>2311</v>
      </c>
      <c r="D282" s="34">
        <v>46000</v>
      </c>
      <c r="E282" s="24">
        <v>8068179</v>
      </c>
      <c r="F282" s="25">
        <v>15897339000</v>
      </c>
      <c r="G282" s="22" t="s">
        <v>24</v>
      </c>
      <c r="H282" s="26">
        <v>2934180000.0000005</v>
      </c>
      <c r="I282" s="35">
        <v>0</v>
      </c>
      <c r="J282" s="35">
        <v>1154180000</v>
      </c>
      <c r="K282" s="27">
        <v>1780000000</v>
      </c>
      <c r="L282" s="28">
        <v>2934180000.0000005</v>
      </c>
      <c r="M282" s="28">
        <v>1154180000</v>
      </c>
      <c r="N282" s="28">
        <v>1780000000</v>
      </c>
      <c r="O282" s="28">
        <v>0</v>
      </c>
      <c r="P282" s="30" t="s">
        <v>25</v>
      </c>
      <c r="Q282" s="29" t="s">
        <v>488</v>
      </c>
      <c r="R282" s="29"/>
      <c r="S282" s="33">
        <v>0</v>
      </c>
      <c r="T282" s="88" t="s">
        <v>26</v>
      </c>
      <c r="U282" s="89"/>
    </row>
    <row r="283" spans="1:21" ht="64.5" customHeight="1">
      <c r="A283" s="22">
        <v>207</v>
      </c>
      <c r="B283" s="33" t="s">
        <v>327</v>
      </c>
      <c r="C283" s="22">
        <v>2311</v>
      </c>
      <c r="D283" s="34">
        <v>46000</v>
      </c>
      <c r="E283" s="24">
        <v>8068184</v>
      </c>
      <c r="F283" s="25">
        <v>8000000000</v>
      </c>
      <c r="G283" s="22" t="s">
        <v>24</v>
      </c>
      <c r="H283" s="26">
        <v>1500000000</v>
      </c>
      <c r="I283" s="35">
        <v>0</v>
      </c>
      <c r="J283" s="35">
        <v>0</v>
      </c>
      <c r="K283" s="35">
        <v>1500000000</v>
      </c>
      <c r="L283" s="28">
        <v>1500000000</v>
      </c>
      <c r="M283" s="28">
        <v>0</v>
      </c>
      <c r="N283" s="28">
        <v>1500000000</v>
      </c>
      <c r="O283" s="28">
        <v>0</v>
      </c>
      <c r="P283" s="30" t="s">
        <v>25</v>
      </c>
      <c r="Q283" s="29" t="s">
        <v>488</v>
      </c>
      <c r="R283" s="29"/>
      <c r="S283" s="33">
        <v>0</v>
      </c>
      <c r="T283" s="88" t="s">
        <v>26</v>
      </c>
      <c r="U283" s="89"/>
    </row>
    <row r="284" spans="1:21" ht="64.5" customHeight="1">
      <c r="A284" s="22">
        <v>211</v>
      </c>
      <c r="B284" s="33" t="s">
        <v>328</v>
      </c>
      <c r="C284" s="22" t="s">
        <v>262</v>
      </c>
      <c r="D284" s="34">
        <v>46000</v>
      </c>
      <c r="E284" s="24">
        <v>8070417</v>
      </c>
      <c r="F284" s="25">
        <v>14990000000</v>
      </c>
      <c r="G284" s="22" t="s">
        <v>24</v>
      </c>
      <c r="H284" s="26">
        <v>5331874000</v>
      </c>
      <c r="I284" s="35">
        <v>0</v>
      </c>
      <c r="J284" s="35">
        <v>0</v>
      </c>
      <c r="K284" s="27">
        <v>5331874000</v>
      </c>
      <c r="L284" s="28">
        <v>5325853000</v>
      </c>
      <c r="M284" s="28">
        <v>0</v>
      </c>
      <c r="N284" s="28">
        <v>5325853000</v>
      </c>
      <c r="O284" s="28">
        <v>6020999.9999997308</v>
      </c>
      <c r="P284" s="30" t="s">
        <v>25</v>
      </c>
      <c r="Q284" s="29" t="s">
        <v>488</v>
      </c>
      <c r="R284" s="29" t="s">
        <v>245</v>
      </c>
      <c r="S284" s="73">
        <v>0</v>
      </c>
      <c r="T284" s="88" t="s">
        <v>26</v>
      </c>
      <c r="U284" s="89"/>
    </row>
    <row r="285" spans="1:21" ht="64.5" customHeight="1">
      <c r="A285" s="22">
        <v>216</v>
      </c>
      <c r="B285" s="33" t="s">
        <v>329</v>
      </c>
      <c r="C285" s="22">
        <v>2311</v>
      </c>
      <c r="D285" s="34">
        <v>46000</v>
      </c>
      <c r="E285" s="24">
        <v>8071090</v>
      </c>
      <c r="F285" s="25">
        <v>1001776000</v>
      </c>
      <c r="G285" s="22" t="s">
        <v>24</v>
      </c>
      <c r="H285" s="26">
        <v>135119000</v>
      </c>
      <c r="I285" s="35">
        <v>0</v>
      </c>
      <c r="J285" s="35">
        <v>0</v>
      </c>
      <c r="K285" s="27">
        <v>135119000</v>
      </c>
      <c r="L285" s="28">
        <v>135000000</v>
      </c>
      <c r="M285" s="28">
        <v>0</v>
      </c>
      <c r="N285" s="28">
        <v>135000000</v>
      </c>
      <c r="O285" s="28">
        <v>118999.99999999977</v>
      </c>
      <c r="P285" s="30" t="s">
        <v>25</v>
      </c>
      <c r="Q285" s="29" t="s">
        <v>488</v>
      </c>
      <c r="R285" s="29" t="s">
        <v>245</v>
      </c>
      <c r="S285" s="73">
        <v>0</v>
      </c>
      <c r="T285" s="88" t="s">
        <v>26</v>
      </c>
      <c r="U285" s="89"/>
    </row>
    <row r="286" spans="1:21" ht="64.5" customHeight="1">
      <c r="A286" s="22">
        <v>227</v>
      </c>
      <c r="B286" s="33" t="s">
        <v>330</v>
      </c>
      <c r="C286" s="22">
        <v>2311</v>
      </c>
      <c r="D286" s="34">
        <v>46000</v>
      </c>
      <c r="E286" s="24">
        <v>8076579</v>
      </c>
      <c r="F286" s="25">
        <v>1906400000</v>
      </c>
      <c r="G286" s="22" t="s">
        <v>24</v>
      </c>
      <c r="H286" s="26">
        <v>215760000</v>
      </c>
      <c r="I286" s="35">
        <v>0</v>
      </c>
      <c r="J286" s="35">
        <v>0</v>
      </c>
      <c r="K286" s="35">
        <v>215760000</v>
      </c>
      <c r="L286" s="28">
        <v>215760000</v>
      </c>
      <c r="M286" s="28">
        <v>0</v>
      </c>
      <c r="N286" s="28">
        <v>215760000</v>
      </c>
      <c r="O286" s="28">
        <v>0</v>
      </c>
      <c r="P286" s="30" t="s">
        <v>25</v>
      </c>
      <c r="Q286" s="29" t="s">
        <v>488</v>
      </c>
      <c r="R286" s="29"/>
      <c r="S286" s="33">
        <v>0</v>
      </c>
      <c r="T286" s="88" t="s">
        <v>26</v>
      </c>
      <c r="U286" s="89"/>
    </row>
    <row r="287" spans="1:21" ht="64.5" customHeight="1">
      <c r="A287" s="22">
        <v>228</v>
      </c>
      <c r="B287" s="33" t="s">
        <v>331</v>
      </c>
      <c r="C287" s="22" t="s">
        <v>262</v>
      </c>
      <c r="D287" s="34">
        <v>46000</v>
      </c>
      <c r="E287" s="24">
        <v>8077150</v>
      </c>
      <c r="F287" s="25">
        <v>1502806000</v>
      </c>
      <c r="G287" s="22" t="s">
        <v>24</v>
      </c>
      <c r="H287" s="26">
        <v>815883000</v>
      </c>
      <c r="I287" s="35">
        <v>0</v>
      </c>
      <c r="J287" s="35">
        <v>0</v>
      </c>
      <c r="K287" s="35">
        <v>815883000</v>
      </c>
      <c r="L287" s="28">
        <v>815856000</v>
      </c>
      <c r="M287" s="28">
        <v>0</v>
      </c>
      <c r="N287" s="28">
        <v>815856000</v>
      </c>
      <c r="O287" s="28">
        <v>27000.000000043656</v>
      </c>
      <c r="P287" s="30" t="s">
        <v>25</v>
      </c>
      <c r="Q287" s="29" t="s">
        <v>488</v>
      </c>
      <c r="R287" s="29" t="s">
        <v>245</v>
      </c>
      <c r="S287" s="73">
        <v>0</v>
      </c>
      <c r="T287" s="88" t="s">
        <v>26</v>
      </c>
      <c r="U287" s="89"/>
    </row>
    <row r="288" spans="1:21" ht="64.5" customHeight="1">
      <c r="A288" s="22">
        <v>229</v>
      </c>
      <c r="B288" s="33" t="s">
        <v>332</v>
      </c>
      <c r="C288" s="22">
        <v>2311</v>
      </c>
      <c r="D288" s="34">
        <v>46000</v>
      </c>
      <c r="E288" s="24">
        <v>8077151</v>
      </c>
      <c r="F288" s="25">
        <v>1231439000</v>
      </c>
      <c r="G288" s="22" t="s">
        <v>24</v>
      </c>
      <c r="H288" s="26">
        <v>428885000</v>
      </c>
      <c r="I288" s="35">
        <v>0</v>
      </c>
      <c r="J288" s="35">
        <v>0</v>
      </c>
      <c r="K288" s="35">
        <v>428885000</v>
      </c>
      <c r="L288" s="28">
        <v>428885000</v>
      </c>
      <c r="M288" s="28">
        <v>0</v>
      </c>
      <c r="N288" s="28">
        <v>428885000</v>
      </c>
      <c r="O288" s="28">
        <v>0</v>
      </c>
      <c r="P288" s="30" t="s">
        <v>25</v>
      </c>
      <c r="Q288" s="29" t="s">
        <v>488</v>
      </c>
      <c r="R288" s="29"/>
      <c r="S288" s="33">
        <v>0</v>
      </c>
      <c r="T288" s="88" t="s">
        <v>26</v>
      </c>
      <c r="U288" s="89"/>
    </row>
    <row r="289" spans="1:21" ht="64.5" customHeight="1">
      <c r="A289" s="22">
        <v>230</v>
      </c>
      <c r="B289" s="33" t="s">
        <v>333</v>
      </c>
      <c r="C289" s="22">
        <v>2311</v>
      </c>
      <c r="D289" s="34">
        <v>46000</v>
      </c>
      <c r="E289" s="24">
        <v>8077152</v>
      </c>
      <c r="F289" s="25">
        <v>3898000000</v>
      </c>
      <c r="G289" s="22" t="s">
        <v>24</v>
      </c>
      <c r="H289" s="26">
        <v>2451648000</v>
      </c>
      <c r="I289" s="35">
        <v>0</v>
      </c>
      <c r="J289" s="35">
        <v>0</v>
      </c>
      <c r="K289" s="35">
        <v>2451648000</v>
      </c>
      <c r="L289" s="28">
        <v>2451420000</v>
      </c>
      <c r="M289" s="28">
        <v>0</v>
      </c>
      <c r="N289" s="28">
        <v>2451420000</v>
      </c>
      <c r="O289" s="28">
        <v>228000.00000006548</v>
      </c>
      <c r="P289" s="30" t="s">
        <v>25</v>
      </c>
      <c r="Q289" s="29" t="s">
        <v>488</v>
      </c>
      <c r="R289" s="29" t="s">
        <v>245</v>
      </c>
      <c r="S289" s="73">
        <v>0</v>
      </c>
      <c r="T289" s="88" t="s">
        <v>26</v>
      </c>
      <c r="U289" s="89"/>
    </row>
    <row r="290" spans="1:21" ht="64.5" customHeight="1">
      <c r="A290" s="22">
        <v>231</v>
      </c>
      <c r="B290" s="33" t="s">
        <v>334</v>
      </c>
      <c r="C290" s="22" t="s">
        <v>262</v>
      </c>
      <c r="D290" s="34">
        <v>46000</v>
      </c>
      <c r="E290" s="24">
        <v>8077153</v>
      </c>
      <c r="F290" s="37">
        <v>1935000000</v>
      </c>
      <c r="G290" s="22" t="s">
        <v>24</v>
      </c>
      <c r="H290" s="26">
        <v>1196000000</v>
      </c>
      <c r="I290" s="35">
        <v>0</v>
      </c>
      <c r="J290" s="35">
        <v>0</v>
      </c>
      <c r="K290" s="35">
        <v>1196000000</v>
      </c>
      <c r="L290" s="28">
        <v>1174292000</v>
      </c>
      <c r="M290" s="28">
        <v>0</v>
      </c>
      <c r="N290" s="28">
        <v>1174292000</v>
      </c>
      <c r="O290" s="28">
        <v>21708000.000000082</v>
      </c>
      <c r="P290" s="30" t="s">
        <v>25</v>
      </c>
      <c r="Q290" s="29" t="s">
        <v>488</v>
      </c>
      <c r="R290" s="29" t="s">
        <v>245</v>
      </c>
      <c r="S290" s="73">
        <v>0</v>
      </c>
      <c r="T290" s="88" t="s">
        <v>26</v>
      </c>
      <c r="U290" s="89"/>
    </row>
    <row r="291" spans="1:21" ht="64.5" customHeight="1">
      <c r="A291" s="22">
        <v>232</v>
      </c>
      <c r="B291" s="33" t="s">
        <v>335</v>
      </c>
      <c r="C291" s="22" t="s">
        <v>262</v>
      </c>
      <c r="D291" s="34">
        <v>46000</v>
      </c>
      <c r="E291" s="24">
        <v>8077296</v>
      </c>
      <c r="F291" s="37">
        <v>4300000000</v>
      </c>
      <c r="G291" s="22" t="s">
        <v>24</v>
      </c>
      <c r="H291" s="26">
        <v>2430000000</v>
      </c>
      <c r="I291" s="35">
        <v>0</v>
      </c>
      <c r="J291" s="35">
        <v>0</v>
      </c>
      <c r="K291" s="27">
        <v>2430000000</v>
      </c>
      <c r="L291" s="28">
        <v>2423647000</v>
      </c>
      <c r="M291" s="28">
        <v>0</v>
      </c>
      <c r="N291" s="28">
        <v>2423647000</v>
      </c>
      <c r="O291" s="28">
        <v>6353000.0000000652</v>
      </c>
      <c r="P291" s="30" t="s">
        <v>25</v>
      </c>
      <c r="Q291" s="29" t="s">
        <v>488</v>
      </c>
      <c r="R291" s="29" t="s">
        <v>245</v>
      </c>
      <c r="S291" s="73">
        <v>0</v>
      </c>
      <c r="T291" s="88" t="s">
        <v>26</v>
      </c>
      <c r="U291" s="89"/>
    </row>
    <row r="292" spans="1:21" ht="64.5" customHeight="1">
      <c r="A292" s="22">
        <v>234</v>
      </c>
      <c r="B292" s="33" t="s">
        <v>336</v>
      </c>
      <c r="C292" s="22" t="s">
        <v>262</v>
      </c>
      <c r="D292" s="34">
        <v>46000</v>
      </c>
      <c r="E292" s="24">
        <v>8078023</v>
      </c>
      <c r="F292" s="25">
        <v>2140000000</v>
      </c>
      <c r="G292" s="22" t="s">
        <v>24</v>
      </c>
      <c r="H292" s="26">
        <v>1313000000</v>
      </c>
      <c r="I292" s="35">
        <v>0</v>
      </c>
      <c r="J292" s="35">
        <v>0</v>
      </c>
      <c r="K292" s="27">
        <v>1313000000</v>
      </c>
      <c r="L292" s="28">
        <v>1310963000</v>
      </c>
      <c r="M292" s="28">
        <v>0</v>
      </c>
      <c r="N292" s="28">
        <v>1310963000</v>
      </c>
      <c r="O292" s="28">
        <v>2037000.0000000345</v>
      </c>
      <c r="P292" s="30" t="s">
        <v>25</v>
      </c>
      <c r="Q292" s="29" t="s">
        <v>488</v>
      </c>
      <c r="R292" s="29" t="s">
        <v>245</v>
      </c>
      <c r="S292" s="73">
        <v>0</v>
      </c>
      <c r="T292" s="88" t="s">
        <v>26</v>
      </c>
      <c r="U292" s="89"/>
    </row>
    <row r="293" spans="1:21" ht="64.5" customHeight="1">
      <c r="A293" s="22">
        <v>239</v>
      </c>
      <c r="B293" s="33" t="s">
        <v>337</v>
      </c>
      <c r="C293" s="22" t="s">
        <v>262</v>
      </c>
      <c r="D293" s="34">
        <v>46000</v>
      </c>
      <c r="E293" s="24">
        <v>8081052</v>
      </c>
      <c r="F293" s="25">
        <v>3323033000</v>
      </c>
      <c r="G293" s="22" t="s">
        <v>24</v>
      </c>
      <c r="H293" s="26">
        <v>1810000000</v>
      </c>
      <c r="I293" s="35">
        <v>0</v>
      </c>
      <c r="J293" s="35">
        <v>0</v>
      </c>
      <c r="K293" s="27">
        <v>1810000000</v>
      </c>
      <c r="L293" s="28">
        <v>1803219000</v>
      </c>
      <c r="M293" s="28">
        <v>0</v>
      </c>
      <c r="N293" s="28">
        <v>1803219000</v>
      </c>
      <c r="O293" s="28">
        <v>6780999.9999999488</v>
      </c>
      <c r="P293" s="30" t="s">
        <v>25</v>
      </c>
      <c r="Q293" s="29" t="s">
        <v>488</v>
      </c>
      <c r="R293" s="29" t="s">
        <v>245</v>
      </c>
      <c r="S293" s="73">
        <v>0</v>
      </c>
      <c r="T293" s="88" t="s">
        <v>26</v>
      </c>
      <c r="U293" s="89"/>
    </row>
    <row r="294" spans="1:21" ht="64.5" customHeight="1">
      <c r="A294" s="22">
        <v>240</v>
      </c>
      <c r="B294" s="33" t="s">
        <v>338</v>
      </c>
      <c r="C294" s="22" t="s">
        <v>262</v>
      </c>
      <c r="D294" s="34">
        <v>46000</v>
      </c>
      <c r="E294" s="24">
        <v>8081053</v>
      </c>
      <c r="F294" s="25">
        <v>3878769000</v>
      </c>
      <c r="G294" s="22" t="s">
        <v>24</v>
      </c>
      <c r="H294" s="26">
        <v>2580000000</v>
      </c>
      <c r="I294" s="35">
        <v>0</v>
      </c>
      <c r="J294" s="35">
        <v>0</v>
      </c>
      <c r="K294" s="27">
        <v>2580000000</v>
      </c>
      <c r="L294" s="28">
        <v>2571697000</v>
      </c>
      <c r="M294" s="28">
        <v>0</v>
      </c>
      <c r="N294" s="28">
        <v>2571697000</v>
      </c>
      <c r="O294" s="28">
        <v>8302999.9999998836</v>
      </c>
      <c r="P294" s="30" t="s">
        <v>25</v>
      </c>
      <c r="Q294" s="29" t="s">
        <v>488</v>
      </c>
      <c r="R294" s="29" t="s">
        <v>245</v>
      </c>
      <c r="S294" s="73">
        <v>0</v>
      </c>
      <c r="T294" s="88" t="s">
        <v>26</v>
      </c>
      <c r="U294" s="89"/>
    </row>
    <row r="295" spans="1:21" ht="64.5" customHeight="1">
      <c r="A295" s="22">
        <v>241</v>
      </c>
      <c r="B295" s="33" t="s">
        <v>339</v>
      </c>
      <c r="C295" s="22" t="s">
        <v>262</v>
      </c>
      <c r="D295" s="34">
        <v>46000</v>
      </c>
      <c r="E295" s="24">
        <v>8081054</v>
      </c>
      <c r="F295" s="25">
        <v>3334000000</v>
      </c>
      <c r="G295" s="22" t="s">
        <v>24</v>
      </c>
      <c r="H295" s="26">
        <v>2290000000</v>
      </c>
      <c r="I295" s="35">
        <v>0</v>
      </c>
      <c r="J295" s="35">
        <v>0</v>
      </c>
      <c r="K295" s="27">
        <v>2290000000</v>
      </c>
      <c r="L295" s="28">
        <v>2283814000</v>
      </c>
      <c r="M295" s="28">
        <v>0</v>
      </c>
      <c r="N295" s="28">
        <v>2283814000</v>
      </c>
      <c r="O295" s="28">
        <v>6186000.000000149</v>
      </c>
      <c r="P295" s="30" t="s">
        <v>25</v>
      </c>
      <c r="Q295" s="29" t="s">
        <v>488</v>
      </c>
      <c r="R295" s="29" t="s">
        <v>245</v>
      </c>
      <c r="S295" s="73">
        <v>0</v>
      </c>
      <c r="T295" s="88" t="s">
        <v>26</v>
      </c>
      <c r="U295" s="89"/>
    </row>
    <row r="296" spans="1:21" ht="64.5" customHeight="1">
      <c r="A296" s="22">
        <v>244</v>
      </c>
      <c r="B296" s="33" t="s">
        <v>340</v>
      </c>
      <c r="C296" s="22">
        <v>2311</v>
      </c>
      <c r="D296" s="34">
        <v>46000</v>
      </c>
      <c r="E296" s="24">
        <v>8081971</v>
      </c>
      <c r="F296" s="25">
        <v>2750735000</v>
      </c>
      <c r="G296" s="22" t="s">
        <v>24</v>
      </c>
      <c r="H296" s="26">
        <v>1706906000</v>
      </c>
      <c r="I296" s="35">
        <v>0</v>
      </c>
      <c r="J296" s="35">
        <v>0</v>
      </c>
      <c r="K296" s="35">
        <v>1706906000</v>
      </c>
      <c r="L296" s="28">
        <v>1706906000</v>
      </c>
      <c r="M296" s="28">
        <v>0</v>
      </c>
      <c r="N296" s="28">
        <v>1706906000</v>
      </c>
      <c r="O296" s="28">
        <v>0</v>
      </c>
      <c r="P296" s="30" t="s">
        <v>25</v>
      </c>
      <c r="Q296" s="29" t="s">
        <v>488</v>
      </c>
      <c r="R296" s="29" t="s">
        <v>245</v>
      </c>
      <c r="S296" s="33">
        <v>0</v>
      </c>
      <c r="T296" s="88" t="s">
        <v>26</v>
      </c>
      <c r="U296" s="89"/>
    </row>
    <row r="297" spans="1:21" ht="64.5" customHeight="1">
      <c r="A297" s="22">
        <v>245</v>
      </c>
      <c r="B297" s="33" t="s">
        <v>341</v>
      </c>
      <c r="C297" s="22">
        <v>2311</v>
      </c>
      <c r="D297" s="34">
        <v>46000</v>
      </c>
      <c r="E297" s="24">
        <v>8082562</v>
      </c>
      <c r="F297" s="25">
        <v>2710340000</v>
      </c>
      <c r="G297" s="22" t="s">
        <v>24</v>
      </c>
      <c r="H297" s="26">
        <v>1783944000</v>
      </c>
      <c r="I297" s="35">
        <v>0</v>
      </c>
      <c r="J297" s="35">
        <v>0</v>
      </c>
      <c r="K297" s="35">
        <v>1783944000</v>
      </c>
      <c r="L297" s="28">
        <v>1782080000</v>
      </c>
      <c r="M297" s="28">
        <v>0</v>
      </c>
      <c r="N297" s="28">
        <v>1782080000</v>
      </c>
      <c r="O297" s="28">
        <v>1864000.0000000328</v>
      </c>
      <c r="P297" s="30" t="s">
        <v>25</v>
      </c>
      <c r="Q297" s="29" t="s">
        <v>488</v>
      </c>
      <c r="R297" s="29" t="s">
        <v>245</v>
      </c>
      <c r="S297" s="73">
        <v>0</v>
      </c>
      <c r="T297" s="88" t="s">
        <v>26</v>
      </c>
      <c r="U297" s="89"/>
    </row>
    <row r="298" spans="1:21" ht="64.5" customHeight="1">
      <c r="A298" s="22">
        <v>246</v>
      </c>
      <c r="B298" s="33" t="s">
        <v>342</v>
      </c>
      <c r="C298" s="22" t="s">
        <v>262</v>
      </c>
      <c r="D298" s="34">
        <v>46000</v>
      </c>
      <c r="E298" s="24">
        <v>8083668</v>
      </c>
      <c r="F298" s="25">
        <v>1787693000</v>
      </c>
      <c r="G298" s="22" t="s">
        <v>24</v>
      </c>
      <c r="H298" s="26">
        <v>1139000000</v>
      </c>
      <c r="I298" s="35">
        <v>0</v>
      </c>
      <c r="J298" s="35">
        <v>0</v>
      </c>
      <c r="K298" s="35">
        <v>1139000000</v>
      </c>
      <c r="L298" s="28">
        <v>1020084000</v>
      </c>
      <c r="M298" s="28">
        <v>0</v>
      </c>
      <c r="N298" s="28">
        <v>1020084000</v>
      </c>
      <c r="O298" s="28">
        <v>118916000.00000006</v>
      </c>
      <c r="P298" s="30" t="s">
        <v>25</v>
      </c>
      <c r="Q298" s="29" t="s">
        <v>488</v>
      </c>
      <c r="R298" s="29" t="s">
        <v>245</v>
      </c>
      <c r="S298" s="73">
        <v>0</v>
      </c>
      <c r="T298" s="88" t="s">
        <v>26</v>
      </c>
      <c r="U298" s="89"/>
    </row>
    <row r="299" spans="1:21" ht="64.5" customHeight="1">
      <c r="A299" s="22">
        <v>248</v>
      </c>
      <c r="B299" s="33" t="s">
        <v>343</v>
      </c>
      <c r="C299" s="22" t="s">
        <v>262</v>
      </c>
      <c r="D299" s="34">
        <v>46000</v>
      </c>
      <c r="E299" s="24">
        <v>8084407</v>
      </c>
      <c r="F299" s="25">
        <v>2676180000</v>
      </c>
      <c r="G299" s="22" t="s">
        <v>24</v>
      </c>
      <c r="H299" s="26">
        <v>1754170000</v>
      </c>
      <c r="I299" s="35">
        <v>0</v>
      </c>
      <c r="J299" s="35">
        <v>0</v>
      </c>
      <c r="K299" s="35">
        <v>1754170000</v>
      </c>
      <c r="L299" s="28">
        <v>1754170000</v>
      </c>
      <c r="M299" s="28">
        <v>0</v>
      </c>
      <c r="N299" s="28">
        <v>1754170000</v>
      </c>
      <c r="O299" s="28">
        <v>0</v>
      </c>
      <c r="P299" s="30" t="s">
        <v>25</v>
      </c>
      <c r="Q299" s="29" t="s">
        <v>488</v>
      </c>
      <c r="R299" s="29"/>
      <c r="S299" s="33">
        <v>0</v>
      </c>
      <c r="T299" s="88" t="s">
        <v>26</v>
      </c>
      <c r="U299" s="89"/>
    </row>
    <row r="300" spans="1:21" ht="64.5" customHeight="1">
      <c r="A300" s="22">
        <v>249</v>
      </c>
      <c r="B300" s="33" t="s">
        <v>344</v>
      </c>
      <c r="C300" s="22" t="s">
        <v>262</v>
      </c>
      <c r="D300" s="34">
        <v>46000</v>
      </c>
      <c r="E300" s="24">
        <v>8084923</v>
      </c>
      <c r="F300" s="37">
        <v>1346741000</v>
      </c>
      <c r="G300" s="22" t="s">
        <v>24</v>
      </c>
      <c r="H300" s="26">
        <v>874000000</v>
      </c>
      <c r="I300" s="35">
        <v>0</v>
      </c>
      <c r="J300" s="35">
        <v>0</v>
      </c>
      <c r="K300" s="27">
        <v>874000000</v>
      </c>
      <c r="L300" s="28">
        <v>868254000</v>
      </c>
      <c r="M300" s="28">
        <v>0</v>
      </c>
      <c r="N300" s="28">
        <v>868254000</v>
      </c>
      <c r="O300" s="28">
        <v>5745999.9999999804</v>
      </c>
      <c r="P300" s="30" t="s">
        <v>25</v>
      </c>
      <c r="Q300" s="29" t="s">
        <v>488</v>
      </c>
      <c r="R300" s="29" t="s">
        <v>245</v>
      </c>
      <c r="S300" s="73">
        <v>0</v>
      </c>
      <c r="T300" s="88" t="s">
        <v>26</v>
      </c>
      <c r="U300" s="89"/>
    </row>
    <row r="301" spans="1:21" ht="64.5" customHeight="1">
      <c r="A301" s="22">
        <v>250</v>
      </c>
      <c r="B301" s="33" t="s">
        <v>345</v>
      </c>
      <c r="C301" s="22">
        <v>2311</v>
      </c>
      <c r="D301" s="34">
        <v>46000</v>
      </c>
      <c r="E301" s="24">
        <v>8084924</v>
      </c>
      <c r="F301" s="25">
        <v>3724000000</v>
      </c>
      <c r="G301" s="22" t="s">
        <v>24</v>
      </c>
      <c r="H301" s="26">
        <v>2796248000</v>
      </c>
      <c r="I301" s="35">
        <v>0</v>
      </c>
      <c r="J301" s="35">
        <v>0</v>
      </c>
      <c r="K301" s="35">
        <v>2796248000</v>
      </c>
      <c r="L301" s="28">
        <v>2796248000</v>
      </c>
      <c r="M301" s="28">
        <v>0</v>
      </c>
      <c r="N301" s="28">
        <v>2796248000</v>
      </c>
      <c r="O301" s="28">
        <v>0</v>
      </c>
      <c r="P301" s="30" t="s">
        <v>25</v>
      </c>
      <c r="Q301" s="29" t="s">
        <v>488</v>
      </c>
      <c r="R301" s="29"/>
      <c r="S301" s="33">
        <v>0</v>
      </c>
      <c r="T301" s="88" t="s">
        <v>26</v>
      </c>
      <c r="U301" s="89"/>
    </row>
    <row r="302" spans="1:21" ht="64.5" customHeight="1">
      <c r="A302" s="22">
        <v>251</v>
      </c>
      <c r="B302" s="33" t="s">
        <v>346</v>
      </c>
      <c r="C302" s="22">
        <v>2311</v>
      </c>
      <c r="D302" s="34">
        <v>46000</v>
      </c>
      <c r="E302" s="24">
        <v>8084925</v>
      </c>
      <c r="F302" s="37">
        <v>2459376000</v>
      </c>
      <c r="G302" s="22" t="s">
        <v>24</v>
      </c>
      <c r="H302" s="26">
        <v>1656124000</v>
      </c>
      <c r="I302" s="35">
        <v>0</v>
      </c>
      <c r="J302" s="35">
        <v>0</v>
      </c>
      <c r="K302" s="35">
        <v>1656124000</v>
      </c>
      <c r="L302" s="28">
        <v>1654424000</v>
      </c>
      <c r="M302" s="28">
        <v>0</v>
      </c>
      <c r="N302" s="28">
        <v>1654424000</v>
      </c>
      <c r="O302" s="28">
        <v>1700000.0000000454</v>
      </c>
      <c r="P302" s="30" t="s">
        <v>25</v>
      </c>
      <c r="Q302" s="29" t="s">
        <v>488</v>
      </c>
      <c r="R302" s="29" t="s">
        <v>245</v>
      </c>
      <c r="S302" s="73">
        <v>0</v>
      </c>
      <c r="T302" s="88" t="s">
        <v>26</v>
      </c>
      <c r="U302" s="89"/>
    </row>
    <row r="303" spans="1:21" ht="64.5" customHeight="1">
      <c r="A303" s="22">
        <v>254</v>
      </c>
      <c r="B303" s="33" t="s">
        <v>347</v>
      </c>
      <c r="C303" s="22">
        <v>2853</v>
      </c>
      <c r="D303" s="34" t="s">
        <v>74</v>
      </c>
      <c r="E303" s="24">
        <v>8086201</v>
      </c>
      <c r="F303" s="37">
        <v>14600000000</v>
      </c>
      <c r="G303" s="22" t="s">
        <v>24</v>
      </c>
      <c r="H303" s="26">
        <v>140000000</v>
      </c>
      <c r="I303" s="35">
        <v>0</v>
      </c>
      <c r="J303" s="35">
        <v>0</v>
      </c>
      <c r="K303" s="27">
        <v>140000000</v>
      </c>
      <c r="L303" s="28">
        <v>139828000</v>
      </c>
      <c r="M303" s="28">
        <v>0</v>
      </c>
      <c r="N303" s="28">
        <v>139828000</v>
      </c>
      <c r="O303" s="28">
        <v>171999.99999999703</v>
      </c>
      <c r="P303" s="30" t="s">
        <v>25</v>
      </c>
      <c r="Q303" s="29" t="s">
        <v>488</v>
      </c>
      <c r="R303" s="29" t="s">
        <v>245</v>
      </c>
      <c r="S303" s="73">
        <v>0</v>
      </c>
      <c r="T303" s="88" t="s">
        <v>26</v>
      </c>
      <c r="U303" s="89"/>
    </row>
    <row r="304" spans="1:21" ht="64.5" customHeight="1">
      <c r="A304" s="22">
        <v>255</v>
      </c>
      <c r="B304" s="33" t="s">
        <v>348</v>
      </c>
      <c r="C304" s="22" t="s">
        <v>262</v>
      </c>
      <c r="D304" s="34">
        <v>46000</v>
      </c>
      <c r="E304" s="24">
        <v>8086202</v>
      </c>
      <c r="F304" s="37">
        <v>2845269000</v>
      </c>
      <c r="G304" s="22" t="s">
        <v>24</v>
      </c>
      <c r="H304" s="26">
        <v>1805000000</v>
      </c>
      <c r="I304" s="35">
        <v>0</v>
      </c>
      <c r="J304" s="35">
        <v>0</v>
      </c>
      <c r="K304" s="35">
        <v>1805000000</v>
      </c>
      <c r="L304" s="28">
        <v>1805000000</v>
      </c>
      <c r="M304" s="28">
        <v>0</v>
      </c>
      <c r="N304" s="28">
        <v>1805000000</v>
      </c>
      <c r="O304" s="28">
        <v>0</v>
      </c>
      <c r="P304" s="30" t="s">
        <v>25</v>
      </c>
      <c r="Q304" s="29" t="s">
        <v>488</v>
      </c>
      <c r="R304" s="29"/>
      <c r="S304" s="33">
        <v>0</v>
      </c>
      <c r="T304" s="88" t="s">
        <v>26</v>
      </c>
      <c r="U304" s="89"/>
    </row>
    <row r="305" spans="1:21" ht="64.5" customHeight="1">
      <c r="A305" s="22">
        <v>256</v>
      </c>
      <c r="B305" s="33" t="s">
        <v>349</v>
      </c>
      <c r="C305" s="22">
        <v>2311</v>
      </c>
      <c r="D305" s="34">
        <v>46000</v>
      </c>
      <c r="E305" s="24">
        <v>8086203</v>
      </c>
      <c r="F305" s="37">
        <v>15868891000</v>
      </c>
      <c r="G305" s="22" t="s">
        <v>24</v>
      </c>
      <c r="H305" s="26">
        <v>12903362000</v>
      </c>
      <c r="I305" s="35">
        <v>0</v>
      </c>
      <c r="J305" s="35">
        <v>10403362000</v>
      </c>
      <c r="K305" s="35">
        <v>2500000000</v>
      </c>
      <c r="L305" s="28">
        <v>12903362000</v>
      </c>
      <c r="M305" s="28">
        <v>10403362000</v>
      </c>
      <c r="N305" s="28">
        <v>2500000000</v>
      </c>
      <c r="O305" s="28">
        <v>0</v>
      </c>
      <c r="P305" s="30" t="s">
        <v>25</v>
      </c>
      <c r="Q305" s="29" t="s">
        <v>488</v>
      </c>
      <c r="R305" s="29"/>
      <c r="S305" s="33">
        <v>0</v>
      </c>
      <c r="T305" s="88" t="s">
        <v>26</v>
      </c>
      <c r="U305" s="89"/>
    </row>
    <row r="306" spans="1:21" ht="64.5" customHeight="1">
      <c r="A306" s="22">
        <v>262</v>
      </c>
      <c r="B306" s="42" t="s">
        <v>350</v>
      </c>
      <c r="C306" s="22">
        <v>3068</v>
      </c>
      <c r="D306" s="34">
        <v>45881</v>
      </c>
      <c r="E306" s="24">
        <v>8090433</v>
      </c>
      <c r="F306" s="25">
        <v>934000000</v>
      </c>
      <c r="G306" s="22" t="s">
        <v>24</v>
      </c>
      <c r="H306" s="26">
        <v>156957000</v>
      </c>
      <c r="I306" s="35">
        <v>0</v>
      </c>
      <c r="J306" s="35">
        <v>0</v>
      </c>
      <c r="K306" s="35">
        <v>156957000</v>
      </c>
      <c r="L306" s="28">
        <v>156957000</v>
      </c>
      <c r="M306" s="28">
        <v>0</v>
      </c>
      <c r="N306" s="28">
        <v>156957000</v>
      </c>
      <c r="O306" s="28">
        <v>0</v>
      </c>
      <c r="P306" s="30" t="s">
        <v>25</v>
      </c>
      <c r="Q306" s="29" t="s">
        <v>488</v>
      </c>
      <c r="R306" s="29"/>
      <c r="S306" s="33">
        <v>0</v>
      </c>
      <c r="T306" s="88" t="s">
        <v>251</v>
      </c>
      <c r="U306" s="89"/>
    </row>
    <row r="307" spans="1:21" ht="64.5" customHeight="1">
      <c r="A307" s="22">
        <v>266</v>
      </c>
      <c r="B307" s="33" t="s">
        <v>351</v>
      </c>
      <c r="C307" s="22" t="s">
        <v>262</v>
      </c>
      <c r="D307" s="34">
        <v>46000</v>
      </c>
      <c r="E307" s="24">
        <v>8091774</v>
      </c>
      <c r="F307" s="25">
        <v>5500000000</v>
      </c>
      <c r="G307" s="22" t="s">
        <v>24</v>
      </c>
      <c r="H307" s="26">
        <v>4050000000</v>
      </c>
      <c r="I307" s="35">
        <v>0</v>
      </c>
      <c r="J307" s="35">
        <v>0</v>
      </c>
      <c r="K307" s="27">
        <v>4050000000</v>
      </c>
      <c r="L307" s="28">
        <v>4045032000</v>
      </c>
      <c r="M307" s="28">
        <v>0</v>
      </c>
      <c r="N307" s="28">
        <v>4045032000</v>
      </c>
      <c r="O307" s="28">
        <v>4967999.9999998473</v>
      </c>
      <c r="P307" s="30" t="s">
        <v>25</v>
      </c>
      <c r="Q307" s="29" t="s">
        <v>488</v>
      </c>
      <c r="R307" s="29" t="s">
        <v>245</v>
      </c>
      <c r="S307" s="73">
        <v>0</v>
      </c>
      <c r="T307" s="88" t="s">
        <v>26</v>
      </c>
      <c r="U307" s="89"/>
    </row>
    <row r="308" spans="1:21" ht="64.5" customHeight="1">
      <c r="A308" s="22">
        <v>272</v>
      </c>
      <c r="B308" s="33" t="s">
        <v>352</v>
      </c>
      <c r="C308" s="22" t="s">
        <v>262</v>
      </c>
      <c r="D308" s="34">
        <v>46000</v>
      </c>
      <c r="E308" s="24">
        <v>8094295</v>
      </c>
      <c r="F308" s="25">
        <v>2490676000</v>
      </c>
      <c r="G308" s="22" t="s">
        <v>24</v>
      </c>
      <c r="H308" s="26">
        <v>1796710000</v>
      </c>
      <c r="I308" s="35">
        <v>0</v>
      </c>
      <c r="J308" s="35">
        <v>0</v>
      </c>
      <c r="K308" s="35">
        <v>1796710000</v>
      </c>
      <c r="L308" s="28">
        <v>1796710000</v>
      </c>
      <c r="M308" s="28">
        <v>0</v>
      </c>
      <c r="N308" s="28">
        <v>1796710000</v>
      </c>
      <c r="O308" s="28">
        <v>0</v>
      </c>
      <c r="P308" s="30" t="s">
        <v>25</v>
      </c>
      <c r="Q308" s="29" t="s">
        <v>488</v>
      </c>
      <c r="R308" s="29"/>
      <c r="S308" s="33">
        <v>0</v>
      </c>
      <c r="T308" s="88" t="s">
        <v>26</v>
      </c>
      <c r="U308" s="89"/>
    </row>
    <row r="309" spans="1:21" ht="64.5" customHeight="1">
      <c r="A309" s="22">
        <v>273</v>
      </c>
      <c r="B309" s="33" t="s">
        <v>353</v>
      </c>
      <c r="C309" s="22">
        <v>2311</v>
      </c>
      <c r="D309" s="34">
        <v>46000</v>
      </c>
      <c r="E309" s="24">
        <v>8094302</v>
      </c>
      <c r="F309" s="25">
        <v>2010136000</v>
      </c>
      <c r="G309" s="22" t="s">
        <v>24</v>
      </c>
      <c r="H309" s="26">
        <v>1098108000</v>
      </c>
      <c r="I309" s="35">
        <v>0</v>
      </c>
      <c r="J309" s="35">
        <v>0</v>
      </c>
      <c r="K309" s="35">
        <v>1098108000</v>
      </c>
      <c r="L309" s="28">
        <v>1098081000</v>
      </c>
      <c r="M309" s="28">
        <v>0</v>
      </c>
      <c r="N309" s="28">
        <v>1098081000</v>
      </c>
      <c r="O309" s="28">
        <v>27000.000000043656</v>
      </c>
      <c r="P309" s="30" t="s">
        <v>25</v>
      </c>
      <c r="Q309" s="29" t="s">
        <v>488</v>
      </c>
      <c r="R309" s="29" t="s">
        <v>245</v>
      </c>
      <c r="S309" s="73">
        <v>0</v>
      </c>
      <c r="T309" s="88" t="s">
        <v>26</v>
      </c>
      <c r="U309" s="89"/>
    </row>
    <row r="310" spans="1:21" ht="64.5" customHeight="1">
      <c r="A310" s="22">
        <v>275</v>
      </c>
      <c r="B310" s="33" t="s">
        <v>354</v>
      </c>
      <c r="C310" s="22">
        <v>2853</v>
      </c>
      <c r="D310" s="34" t="s">
        <v>74</v>
      </c>
      <c r="E310" s="24">
        <v>8094645</v>
      </c>
      <c r="F310" s="25">
        <v>1153391000</v>
      </c>
      <c r="G310" s="22" t="s">
        <v>24</v>
      </c>
      <c r="H310" s="26">
        <v>147576000</v>
      </c>
      <c r="I310" s="35">
        <v>0</v>
      </c>
      <c r="J310" s="35">
        <v>0</v>
      </c>
      <c r="K310" s="27">
        <v>147576000</v>
      </c>
      <c r="L310" s="28">
        <v>147576000</v>
      </c>
      <c r="M310" s="28">
        <v>0</v>
      </c>
      <c r="N310" s="28">
        <v>147576000</v>
      </c>
      <c r="O310" s="28">
        <v>0</v>
      </c>
      <c r="P310" s="30" t="s">
        <v>25</v>
      </c>
      <c r="Q310" s="29" t="s">
        <v>488</v>
      </c>
      <c r="R310" s="29"/>
      <c r="S310" s="33">
        <v>0</v>
      </c>
      <c r="T310" s="88" t="s">
        <v>26</v>
      </c>
      <c r="U310" s="89"/>
    </row>
    <row r="311" spans="1:21" ht="64.5" customHeight="1">
      <c r="A311" s="22">
        <v>283</v>
      </c>
      <c r="B311" s="33" t="s">
        <v>355</v>
      </c>
      <c r="C311" s="22" t="s">
        <v>262</v>
      </c>
      <c r="D311" s="34">
        <v>46000</v>
      </c>
      <c r="E311" s="24">
        <v>8098323</v>
      </c>
      <c r="F311" s="25">
        <v>570804000</v>
      </c>
      <c r="G311" s="22" t="s">
        <v>24</v>
      </c>
      <c r="H311" s="26">
        <v>538780000</v>
      </c>
      <c r="I311" s="35">
        <v>0</v>
      </c>
      <c r="J311" s="35">
        <v>0</v>
      </c>
      <c r="K311" s="35">
        <v>538780000</v>
      </c>
      <c r="L311" s="28">
        <v>512823000</v>
      </c>
      <c r="M311" s="28">
        <v>0</v>
      </c>
      <c r="N311" s="28">
        <v>512823000</v>
      </c>
      <c r="O311" s="28">
        <v>25956999.999999993</v>
      </c>
      <c r="P311" s="30" t="s">
        <v>25</v>
      </c>
      <c r="Q311" s="29" t="s">
        <v>488</v>
      </c>
      <c r="R311" s="29" t="s">
        <v>245</v>
      </c>
      <c r="S311" s="73">
        <v>0</v>
      </c>
      <c r="T311" s="88" t="s">
        <v>26</v>
      </c>
      <c r="U311" s="89"/>
    </row>
    <row r="312" spans="1:21" ht="64.5" customHeight="1">
      <c r="A312" s="22">
        <v>290</v>
      </c>
      <c r="B312" s="33" t="s">
        <v>356</v>
      </c>
      <c r="C312" s="22">
        <v>2311</v>
      </c>
      <c r="D312" s="34">
        <v>46000</v>
      </c>
      <c r="E312" s="24">
        <v>8100173</v>
      </c>
      <c r="F312" s="25">
        <v>8573000000</v>
      </c>
      <c r="G312" s="22" t="s">
        <v>24</v>
      </c>
      <c r="H312" s="26">
        <v>5950000000</v>
      </c>
      <c r="I312" s="35">
        <v>0</v>
      </c>
      <c r="J312" s="35">
        <v>0</v>
      </c>
      <c r="K312" s="35">
        <v>5950000000</v>
      </c>
      <c r="L312" s="28">
        <v>5417985000.000001</v>
      </c>
      <c r="M312" s="28">
        <v>0</v>
      </c>
      <c r="N312" s="28">
        <v>5417985000.000001</v>
      </c>
      <c r="O312" s="28">
        <v>532014999.9999994</v>
      </c>
      <c r="P312" s="30" t="s">
        <v>25</v>
      </c>
      <c r="Q312" s="29" t="s">
        <v>488</v>
      </c>
      <c r="R312" s="29" t="s">
        <v>245</v>
      </c>
      <c r="S312" s="73">
        <v>0</v>
      </c>
      <c r="T312" s="88" t="s">
        <v>26</v>
      </c>
      <c r="U312" s="89"/>
    </row>
    <row r="313" spans="1:21" ht="64.5" customHeight="1">
      <c r="A313" s="22">
        <v>291</v>
      </c>
      <c r="B313" s="33" t="s">
        <v>357</v>
      </c>
      <c r="C313" s="22" t="s">
        <v>262</v>
      </c>
      <c r="D313" s="34">
        <v>46000</v>
      </c>
      <c r="E313" s="24">
        <v>8100715</v>
      </c>
      <c r="F313" s="25">
        <v>8500000000</v>
      </c>
      <c r="G313" s="22" t="s">
        <v>24</v>
      </c>
      <c r="H313" s="26">
        <v>6000000000</v>
      </c>
      <c r="I313" s="35">
        <v>0</v>
      </c>
      <c r="J313" s="35">
        <v>0</v>
      </c>
      <c r="K313" s="27">
        <v>6000000000</v>
      </c>
      <c r="L313" s="28">
        <v>5993699000</v>
      </c>
      <c r="M313" s="28">
        <v>0</v>
      </c>
      <c r="N313" s="28">
        <v>5993699000</v>
      </c>
      <c r="O313" s="28">
        <v>6301000.0000003856</v>
      </c>
      <c r="P313" s="30" t="s">
        <v>25</v>
      </c>
      <c r="Q313" s="29" t="s">
        <v>488</v>
      </c>
      <c r="R313" s="29" t="s">
        <v>245</v>
      </c>
      <c r="S313" s="73">
        <v>0</v>
      </c>
      <c r="T313" s="88" t="s">
        <v>26</v>
      </c>
      <c r="U313" s="89"/>
    </row>
    <row r="314" spans="1:21" ht="64.5" customHeight="1">
      <c r="A314" s="22">
        <v>328</v>
      </c>
      <c r="B314" s="33" t="s">
        <v>358</v>
      </c>
      <c r="C314" s="22">
        <v>2164</v>
      </c>
      <c r="D314" s="34" t="s">
        <v>239</v>
      </c>
      <c r="E314" s="24">
        <v>8111275</v>
      </c>
      <c r="F314" s="25">
        <v>9780000000</v>
      </c>
      <c r="G314" s="22">
        <v>49</v>
      </c>
      <c r="H314" s="26">
        <v>8070000000</v>
      </c>
      <c r="I314" s="35">
        <v>0</v>
      </c>
      <c r="J314" s="35">
        <v>0</v>
      </c>
      <c r="K314" s="35">
        <v>8070000000</v>
      </c>
      <c r="L314" s="28">
        <v>8070000000</v>
      </c>
      <c r="M314" s="28">
        <v>0</v>
      </c>
      <c r="N314" s="28">
        <v>8070000000</v>
      </c>
      <c r="O314" s="28">
        <v>0</v>
      </c>
      <c r="P314" s="30" t="s">
        <v>25</v>
      </c>
      <c r="Q314" s="29" t="s">
        <v>488</v>
      </c>
      <c r="R314" s="29"/>
      <c r="S314" s="33">
        <v>0</v>
      </c>
      <c r="T314" s="88" t="s">
        <v>26</v>
      </c>
      <c r="U314" s="89"/>
    </row>
    <row r="315" spans="1:21" ht="64.5" customHeight="1">
      <c r="A315" s="22">
        <v>341</v>
      </c>
      <c r="B315" s="33" t="s">
        <v>359</v>
      </c>
      <c r="C315" s="22">
        <v>2311</v>
      </c>
      <c r="D315" s="34">
        <v>46000</v>
      </c>
      <c r="E315" s="24">
        <v>8142725</v>
      </c>
      <c r="F315" s="37">
        <v>8000000000</v>
      </c>
      <c r="G315" s="22" t="s">
        <v>24</v>
      </c>
      <c r="H315" s="26">
        <v>4228167999.9999995</v>
      </c>
      <c r="I315" s="35">
        <v>0</v>
      </c>
      <c r="J315" s="35">
        <v>2250000000</v>
      </c>
      <c r="K315" s="27">
        <v>1978167999.9999998</v>
      </c>
      <c r="L315" s="28">
        <v>4228167999.9999995</v>
      </c>
      <c r="M315" s="28">
        <v>2250000000</v>
      </c>
      <c r="N315" s="28">
        <v>1978168000.0000002</v>
      </c>
      <c r="O315" s="28">
        <v>0</v>
      </c>
      <c r="P315" s="30" t="s">
        <v>25</v>
      </c>
      <c r="Q315" s="29" t="s">
        <v>488</v>
      </c>
      <c r="R315" s="29"/>
      <c r="S315" s="33">
        <v>0</v>
      </c>
      <c r="T315" s="88" t="s">
        <v>26</v>
      </c>
      <c r="U315" s="89"/>
    </row>
    <row r="316" spans="1:21" ht="64.5" customHeight="1">
      <c r="A316" s="22">
        <v>342</v>
      </c>
      <c r="B316" s="42" t="s">
        <v>360</v>
      </c>
      <c r="C316" s="22">
        <v>3068</v>
      </c>
      <c r="D316" s="34">
        <v>45881</v>
      </c>
      <c r="E316" s="24">
        <v>8142726</v>
      </c>
      <c r="F316" s="25">
        <v>10000000000</v>
      </c>
      <c r="G316" s="22" t="s">
        <v>24</v>
      </c>
      <c r="H316" s="26">
        <v>2800000000</v>
      </c>
      <c r="I316" s="35">
        <v>0</v>
      </c>
      <c r="J316" s="35">
        <v>1594000000</v>
      </c>
      <c r="K316" s="35">
        <v>1206000000</v>
      </c>
      <c r="L316" s="28">
        <v>2563267000</v>
      </c>
      <c r="M316" s="28">
        <v>1531793000</v>
      </c>
      <c r="N316" s="28">
        <v>1031473999.9999999</v>
      </c>
      <c r="O316" s="28">
        <v>236733000.00000018</v>
      </c>
      <c r="P316" s="30" t="s">
        <v>25</v>
      </c>
      <c r="Q316" s="29" t="s">
        <v>488</v>
      </c>
      <c r="R316" s="29" t="s">
        <v>245</v>
      </c>
      <c r="S316" s="73">
        <v>0</v>
      </c>
      <c r="T316" s="88" t="s">
        <v>251</v>
      </c>
      <c r="U316" s="89"/>
    </row>
    <row r="317" spans="1:21" ht="64.5" customHeight="1">
      <c r="A317" s="22">
        <v>343</v>
      </c>
      <c r="B317" s="33" t="s">
        <v>361</v>
      </c>
      <c r="C317" s="22">
        <v>2311</v>
      </c>
      <c r="D317" s="34">
        <v>46000</v>
      </c>
      <c r="E317" s="24">
        <v>8142727</v>
      </c>
      <c r="F317" s="25">
        <v>2380000000</v>
      </c>
      <c r="G317" s="22" t="s">
        <v>24</v>
      </c>
      <c r="H317" s="26">
        <v>1300000000</v>
      </c>
      <c r="I317" s="35">
        <v>0</v>
      </c>
      <c r="J317" s="35">
        <v>1300000000</v>
      </c>
      <c r="K317" s="35">
        <v>0</v>
      </c>
      <c r="L317" s="28">
        <v>1300000000</v>
      </c>
      <c r="M317" s="28">
        <v>1300000000</v>
      </c>
      <c r="N317" s="28">
        <v>0</v>
      </c>
      <c r="O317" s="28">
        <v>0</v>
      </c>
      <c r="P317" s="30" t="s">
        <v>25</v>
      </c>
      <c r="Q317" s="29" t="s">
        <v>488</v>
      </c>
      <c r="R317" s="29"/>
      <c r="S317" s="33">
        <v>0</v>
      </c>
      <c r="T317" s="88" t="s">
        <v>26</v>
      </c>
      <c r="U317" s="89"/>
    </row>
    <row r="318" spans="1:21" ht="64.5" customHeight="1">
      <c r="A318" s="22">
        <v>344</v>
      </c>
      <c r="B318" s="33" t="s">
        <v>362</v>
      </c>
      <c r="C318" s="22">
        <v>2311</v>
      </c>
      <c r="D318" s="34">
        <v>46000</v>
      </c>
      <c r="E318" s="24">
        <v>8142728</v>
      </c>
      <c r="F318" s="25">
        <v>10000000000</v>
      </c>
      <c r="G318" s="22" t="s">
        <v>24</v>
      </c>
      <c r="H318" s="26">
        <v>2850000000</v>
      </c>
      <c r="I318" s="35">
        <v>0</v>
      </c>
      <c r="J318" s="35">
        <v>1850000000</v>
      </c>
      <c r="K318" s="27">
        <v>1000000000</v>
      </c>
      <c r="L318" s="28">
        <v>2850000000</v>
      </c>
      <c r="M318" s="28">
        <v>1850000000</v>
      </c>
      <c r="N318" s="28">
        <v>1000000000</v>
      </c>
      <c r="O318" s="28">
        <v>0</v>
      </c>
      <c r="P318" s="30" t="s">
        <v>25</v>
      </c>
      <c r="Q318" s="29" t="s">
        <v>488</v>
      </c>
      <c r="R318" s="29"/>
      <c r="S318" s="33">
        <v>0</v>
      </c>
      <c r="T318" s="88" t="s">
        <v>26</v>
      </c>
      <c r="U318" s="89"/>
    </row>
    <row r="319" spans="1:21" ht="64.5" customHeight="1">
      <c r="A319" s="22">
        <v>345</v>
      </c>
      <c r="B319" s="33" t="s">
        <v>363</v>
      </c>
      <c r="C319" s="22">
        <v>2311</v>
      </c>
      <c r="D319" s="34">
        <v>46000</v>
      </c>
      <c r="E319" s="24">
        <v>8142729</v>
      </c>
      <c r="F319" s="25">
        <v>10000000000</v>
      </c>
      <c r="G319" s="22" t="s">
        <v>24</v>
      </c>
      <c r="H319" s="26">
        <v>1727000000</v>
      </c>
      <c r="I319" s="35">
        <v>0</v>
      </c>
      <c r="J319" s="35">
        <v>1277000000</v>
      </c>
      <c r="K319" s="27">
        <v>450000000</v>
      </c>
      <c r="L319" s="28">
        <v>1727000000</v>
      </c>
      <c r="M319" s="28">
        <v>1277000000</v>
      </c>
      <c r="N319" s="28">
        <v>450000000</v>
      </c>
      <c r="O319" s="28">
        <v>0</v>
      </c>
      <c r="P319" s="30" t="s">
        <v>25</v>
      </c>
      <c r="Q319" s="29" t="s">
        <v>488</v>
      </c>
      <c r="R319" s="29"/>
      <c r="S319" s="33">
        <v>0</v>
      </c>
      <c r="T319" s="88" t="s">
        <v>26</v>
      </c>
      <c r="U319" s="89"/>
    </row>
    <row r="320" spans="1:21" ht="64.5" customHeight="1">
      <c r="A320" s="22">
        <v>346</v>
      </c>
      <c r="B320" s="33" t="s">
        <v>364</v>
      </c>
      <c r="C320" s="22" t="s">
        <v>262</v>
      </c>
      <c r="D320" s="34">
        <v>46000</v>
      </c>
      <c r="E320" s="24">
        <v>8142730</v>
      </c>
      <c r="F320" s="25">
        <v>10000000000</v>
      </c>
      <c r="G320" s="22" t="s">
        <v>24</v>
      </c>
      <c r="H320" s="26">
        <v>2431784000</v>
      </c>
      <c r="I320" s="35">
        <v>0</v>
      </c>
      <c r="J320" s="35">
        <v>1850000000</v>
      </c>
      <c r="K320" s="35">
        <v>581784000</v>
      </c>
      <c r="L320" s="28">
        <v>2355000000</v>
      </c>
      <c r="M320" s="28">
        <v>1850000000</v>
      </c>
      <c r="N320" s="28">
        <v>505000000</v>
      </c>
      <c r="O320" s="28">
        <v>76784000.000000104</v>
      </c>
      <c r="P320" s="30" t="s">
        <v>25</v>
      </c>
      <c r="Q320" s="29" t="s">
        <v>488</v>
      </c>
      <c r="R320" s="29" t="s">
        <v>245</v>
      </c>
      <c r="S320" s="73">
        <v>0</v>
      </c>
      <c r="T320" s="88" t="s">
        <v>26</v>
      </c>
      <c r="U320" s="89"/>
    </row>
    <row r="321" spans="1:21" ht="64.5" customHeight="1">
      <c r="A321" s="22">
        <v>347</v>
      </c>
      <c r="B321" s="33" t="s">
        <v>365</v>
      </c>
      <c r="C321" s="22">
        <v>2311</v>
      </c>
      <c r="D321" s="34">
        <v>46000</v>
      </c>
      <c r="E321" s="24">
        <v>8142731</v>
      </c>
      <c r="F321" s="25">
        <v>10000000000</v>
      </c>
      <c r="G321" s="22" t="s">
        <v>24</v>
      </c>
      <c r="H321" s="26">
        <v>3750000000</v>
      </c>
      <c r="I321" s="35">
        <v>0</v>
      </c>
      <c r="J321" s="35">
        <v>2250000000</v>
      </c>
      <c r="K321" s="27">
        <v>1500000000</v>
      </c>
      <c r="L321" s="28">
        <v>3750000000</v>
      </c>
      <c r="M321" s="28">
        <v>2250000000</v>
      </c>
      <c r="N321" s="28">
        <v>1500000000</v>
      </c>
      <c r="O321" s="28">
        <v>0</v>
      </c>
      <c r="P321" s="30" t="s">
        <v>25</v>
      </c>
      <c r="Q321" s="29" t="s">
        <v>488</v>
      </c>
      <c r="R321" s="29"/>
      <c r="S321" s="33">
        <v>0</v>
      </c>
      <c r="T321" s="88" t="s">
        <v>26</v>
      </c>
      <c r="U321" s="89"/>
    </row>
    <row r="322" spans="1:21" ht="64.5" customHeight="1">
      <c r="A322" s="22">
        <v>350</v>
      </c>
      <c r="B322" s="33" t="s">
        <v>366</v>
      </c>
      <c r="C322" s="22">
        <v>3068</v>
      </c>
      <c r="D322" s="34">
        <v>45881</v>
      </c>
      <c r="E322" s="24">
        <v>8146744</v>
      </c>
      <c r="F322" s="25">
        <v>1300000000</v>
      </c>
      <c r="G322" s="22" t="s">
        <v>24</v>
      </c>
      <c r="H322" s="26">
        <v>1000000000</v>
      </c>
      <c r="I322" s="35">
        <v>0</v>
      </c>
      <c r="J322" s="35">
        <v>0</v>
      </c>
      <c r="K322" s="35">
        <v>1000000000</v>
      </c>
      <c r="L322" s="28">
        <v>1000000000</v>
      </c>
      <c r="M322" s="28">
        <v>0</v>
      </c>
      <c r="N322" s="28">
        <v>1000000000</v>
      </c>
      <c r="O322" s="28">
        <v>0</v>
      </c>
      <c r="P322" s="30" t="s">
        <v>25</v>
      </c>
      <c r="Q322" s="29" t="s">
        <v>488</v>
      </c>
      <c r="R322" s="29"/>
      <c r="S322" s="33">
        <v>0</v>
      </c>
      <c r="T322" s="88" t="s">
        <v>251</v>
      </c>
      <c r="U322" s="89"/>
    </row>
    <row r="323" spans="1:21" ht="64.5" customHeight="1">
      <c r="A323" s="22">
        <v>352</v>
      </c>
      <c r="B323" s="33" t="s">
        <v>367</v>
      </c>
      <c r="C323" s="22">
        <v>2311</v>
      </c>
      <c r="D323" s="34">
        <v>46000</v>
      </c>
      <c r="E323" s="24">
        <v>8150716</v>
      </c>
      <c r="F323" s="25">
        <v>14980000000</v>
      </c>
      <c r="G323" s="22" t="s">
        <v>24</v>
      </c>
      <c r="H323" s="26">
        <v>2859300000</v>
      </c>
      <c r="I323" s="35">
        <v>0</v>
      </c>
      <c r="J323" s="35">
        <v>0</v>
      </c>
      <c r="K323" s="35">
        <v>2859300000</v>
      </c>
      <c r="L323" s="28">
        <v>2859300000</v>
      </c>
      <c r="M323" s="28">
        <v>0</v>
      </c>
      <c r="N323" s="28">
        <v>2859300000</v>
      </c>
      <c r="O323" s="28">
        <v>0</v>
      </c>
      <c r="P323" s="30" t="s">
        <v>25</v>
      </c>
      <c r="Q323" s="29" t="s">
        <v>488</v>
      </c>
      <c r="R323" s="29"/>
      <c r="S323" s="33">
        <v>0</v>
      </c>
      <c r="T323" s="88" t="s">
        <v>26</v>
      </c>
      <c r="U323" s="89"/>
    </row>
    <row r="324" spans="1:21" ht="64.5" customHeight="1">
      <c r="A324" s="22">
        <v>13</v>
      </c>
      <c r="B324" s="31" t="s">
        <v>368</v>
      </c>
      <c r="C324" s="22">
        <v>917</v>
      </c>
      <c r="D324" s="23" t="s">
        <v>23</v>
      </c>
      <c r="E324" s="24">
        <v>7596599</v>
      </c>
      <c r="F324" s="25">
        <v>305000000000</v>
      </c>
      <c r="G324" s="22" t="s">
        <v>24</v>
      </c>
      <c r="H324" s="26">
        <v>78000000000</v>
      </c>
      <c r="I324" s="27">
        <v>0</v>
      </c>
      <c r="J324" s="27">
        <v>0</v>
      </c>
      <c r="K324" s="27">
        <v>78000000000</v>
      </c>
      <c r="L324" s="28">
        <v>78000000000</v>
      </c>
      <c r="M324" s="28">
        <v>0</v>
      </c>
      <c r="N324" s="28">
        <v>78000000000</v>
      </c>
      <c r="O324" s="28">
        <v>0</v>
      </c>
      <c r="P324" s="24" t="s">
        <v>25</v>
      </c>
      <c r="Q324" s="29" t="s">
        <v>460</v>
      </c>
      <c r="R324" s="29"/>
      <c r="S324" s="33"/>
      <c r="T324" s="88" t="s">
        <v>26</v>
      </c>
      <c r="U324" s="90"/>
    </row>
    <row r="325" spans="1:21" ht="64.5" customHeight="1">
      <c r="A325" s="22">
        <v>221</v>
      </c>
      <c r="B325" s="33" t="s">
        <v>369</v>
      </c>
      <c r="C325" s="22">
        <v>2219</v>
      </c>
      <c r="D325" s="34">
        <v>45756</v>
      </c>
      <c r="E325" s="24">
        <v>8073435</v>
      </c>
      <c r="F325" s="25">
        <v>3700000000</v>
      </c>
      <c r="G325" s="22" t="s">
        <v>24</v>
      </c>
      <c r="H325" s="26">
        <v>335940000.00000024</v>
      </c>
      <c r="I325" s="35">
        <v>0</v>
      </c>
      <c r="J325" s="35">
        <v>100010000.00000022</v>
      </c>
      <c r="K325" s="35">
        <v>235930000</v>
      </c>
      <c r="L325" s="28">
        <v>311866000</v>
      </c>
      <c r="M325" s="28">
        <v>79405000</v>
      </c>
      <c r="N325" s="28">
        <v>232461000</v>
      </c>
      <c r="O325" s="28">
        <v>24074000.000000238</v>
      </c>
      <c r="P325" s="30" t="s">
        <v>25</v>
      </c>
      <c r="Q325" s="29" t="s">
        <v>460</v>
      </c>
      <c r="R325" s="29" t="s">
        <v>370</v>
      </c>
      <c r="S325" s="73">
        <v>24074000</v>
      </c>
      <c r="T325" s="88" t="s">
        <v>26</v>
      </c>
      <c r="U325" s="73">
        <v>20605000</v>
      </c>
    </row>
    <row r="326" spans="1:21" ht="64.5" customHeight="1">
      <c r="A326" s="22">
        <v>301</v>
      </c>
      <c r="B326" s="33" t="s">
        <v>371</v>
      </c>
      <c r="C326" s="22">
        <v>2219</v>
      </c>
      <c r="D326" s="34">
        <v>45756</v>
      </c>
      <c r="E326" s="24">
        <v>8105640</v>
      </c>
      <c r="F326" s="25">
        <v>30000000000</v>
      </c>
      <c r="G326" s="22" t="s">
        <v>24</v>
      </c>
      <c r="H326" s="26">
        <v>26500000000</v>
      </c>
      <c r="I326" s="35">
        <v>0</v>
      </c>
      <c r="J326" s="35">
        <v>8800000000</v>
      </c>
      <c r="K326" s="27">
        <v>17700000000</v>
      </c>
      <c r="L326" s="28">
        <v>26500000000</v>
      </c>
      <c r="M326" s="28">
        <v>8800000000</v>
      </c>
      <c r="N326" s="28">
        <v>17700000000</v>
      </c>
      <c r="O326" s="28">
        <v>0</v>
      </c>
      <c r="P326" s="30" t="s">
        <v>25</v>
      </c>
      <c r="Q326" s="29" t="s">
        <v>460</v>
      </c>
      <c r="R326" s="29"/>
      <c r="S326" s="33"/>
      <c r="T326" s="88" t="s">
        <v>26</v>
      </c>
      <c r="U326" s="73"/>
    </row>
    <row r="327" spans="1:21" ht="64.5" customHeight="1">
      <c r="A327" s="22">
        <v>306</v>
      </c>
      <c r="B327" s="33" t="s">
        <v>372</v>
      </c>
      <c r="C327" s="22">
        <v>2219</v>
      </c>
      <c r="D327" s="34">
        <v>45756</v>
      </c>
      <c r="E327" s="24">
        <v>8106819</v>
      </c>
      <c r="F327" s="25">
        <v>25200000000</v>
      </c>
      <c r="G327" s="22" t="s">
        <v>24</v>
      </c>
      <c r="H327" s="26">
        <v>7237773000</v>
      </c>
      <c r="I327" s="35">
        <v>0</v>
      </c>
      <c r="J327" s="35">
        <v>1187773000.0000002</v>
      </c>
      <c r="K327" s="35">
        <v>6050000000</v>
      </c>
      <c r="L327" s="28">
        <v>7237773000</v>
      </c>
      <c r="M327" s="28">
        <v>1187773000.0000002</v>
      </c>
      <c r="N327" s="28">
        <v>6050000000</v>
      </c>
      <c r="O327" s="28">
        <v>0</v>
      </c>
      <c r="P327" s="30" t="s">
        <v>25</v>
      </c>
      <c r="Q327" s="29" t="s">
        <v>460</v>
      </c>
      <c r="R327" s="29"/>
      <c r="S327" s="33"/>
      <c r="T327" s="88" t="s">
        <v>26</v>
      </c>
      <c r="U327" s="73"/>
    </row>
    <row r="328" spans="1:21" ht="64.5" customHeight="1">
      <c r="A328" s="22">
        <v>317</v>
      </c>
      <c r="B328" s="33" t="s">
        <v>373</v>
      </c>
      <c r="C328" s="22">
        <v>2219</v>
      </c>
      <c r="D328" s="34">
        <v>45756</v>
      </c>
      <c r="E328" s="24">
        <v>8109227</v>
      </c>
      <c r="F328" s="25">
        <v>14800000000</v>
      </c>
      <c r="G328" s="22" t="s">
        <v>24</v>
      </c>
      <c r="H328" s="26">
        <v>12450000000</v>
      </c>
      <c r="I328" s="35">
        <v>0</v>
      </c>
      <c r="J328" s="35">
        <v>500000000</v>
      </c>
      <c r="K328" s="27">
        <v>11950000000</v>
      </c>
      <c r="L328" s="28">
        <v>12450000000</v>
      </c>
      <c r="M328" s="28">
        <v>500000000</v>
      </c>
      <c r="N328" s="28">
        <v>11950000000</v>
      </c>
      <c r="O328" s="28">
        <v>0</v>
      </c>
      <c r="P328" s="30" t="s">
        <v>25</v>
      </c>
      <c r="Q328" s="29" t="s">
        <v>460</v>
      </c>
      <c r="R328" s="29"/>
      <c r="S328" s="33"/>
      <c r="T328" s="88" t="s">
        <v>26</v>
      </c>
      <c r="U328" s="73"/>
    </row>
    <row r="329" spans="1:21" s="106" customFormat="1" ht="64.5" customHeight="1">
      <c r="A329" s="92">
        <v>319</v>
      </c>
      <c r="B329" s="93" t="s">
        <v>374</v>
      </c>
      <c r="C329" s="92">
        <v>2219</v>
      </c>
      <c r="D329" s="94">
        <v>45756</v>
      </c>
      <c r="E329" s="95">
        <v>8109229</v>
      </c>
      <c r="F329" s="96">
        <v>19800000000</v>
      </c>
      <c r="G329" s="92" t="s">
        <v>24</v>
      </c>
      <c r="H329" s="97">
        <v>6680582000</v>
      </c>
      <c r="I329" s="98">
        <v>0</v>
      </c>
      <c r="J329" s="98">
        <v>730582000</v>
      </c>
      <c r="K329" s="98">
        <v>5950000000</v>
      </c>
      <c r="L329" s="100">
        <v>6680580000</v>
      </c>
      <c r="M329" s="100">
        <v>730580000</v>
      </c>
      <c r="N329" s="100">
        <v>5950000000</v>
      </c>
      <c r="O329" s="100">
        <v>2000.0000004074536</v>
      </c>
      <c r="P329" s="101" t="s">
        <v>25</v>
      </c>
      <c r="Q329" s="102" t="s">
        <v>460</v>
      </c>
      <c r="R329" s="102" t="s">
        <v>375</v>
      </c>
      <c r="S329" s="103">
        <v>2000</v>
      </c>
      <c r="T329" s="104" t="s">
        <v>26</v>
      </c>
      <c r="U329" s="103">
        <v>2000</v>
      </c>
    </row>
    <row r="330" spans="1:21" ht="64.5" customHeight="1">
      <c r="A330" s="22">
        <v>331</v>
      </c>
      <c r="B330" s="33" t="s">
        <v>376</v>
      </c>
      <c r="C330" s="22">
        <v>2219</v>
      </c>
      <c r="D330" s="34">
        <v>45756</v>
      </c>
      <c r="E330" s="24">
        <v>8118229</v>
      </c>
      <c r="F330" s="25">
        <v>13967890000</v>
      </c>
      <c r="G330" s="22" t="s">
        <v>24</v>
      </c>
      <c r="H330" s="26">
        <v>13500000000</v>
      </c>
      <c r="I330" s="35"/>
      <c r="J330" s="35">
        <v>0</v>
      </c>
      <c r="K330" s="35">
        <v>13500000000</v>
      </c>
      <c r="L330" s="28">
        <v>13500000000</v>
      </c>
      <c r="M330" s="28">
        <v>0</v>
      </c>
      <c r="N330" s="28">
        <v>13500000000</v>
      </c>
      <c r="O330" s="28">
        <v>0</v>
      </c>
      <c r="P330" s="30" t="s">
        <v>25</v>
      </c>
      <c r="Q330" s="29" t="s">
        <v>460</v>
      </c>
      <c r="R330" s="29"/>
      <c r="S330" s="33"/>
      <c r="T330" s="88" t="s">
        <v>26</v>
      </c>
      <c r="U330" s="73"/>
    </row>
    <row r="331" spans="1:21" ht="64.5" customHeight="1">
      <c r="A331" s="22">
        <v>334</v>
      </c>
      <c r="B331" s="33" t="s">
        <v>377</v>
      </c>
      <c r="C331" s="22">
        <v>2219</v>
      </c>
      <c r="D331" s="34">
        <v>45756</v>
      </c>
      <c r="E331" s="24">
        <v>8128255</v>
      </c>
      <c r="F331" s="25">
        <v>23500000000</v>
      </c>
      <c r="G331" s="22" t="s">
        <v>24</v>
      </c>
      <c r="H331" s="26">
        <v>6199995999.999999</v>
      </c>
      <c r="I331" s="35">
        <v>0</v>
      </c>
      <c r="J331" s="35">
        <v>1182856000</v>
      </c>
      <c r="K331" s="35">
        <v>5017139999.999999</v>
      </c>
      <c r="L331" s="28">
        <v>6199996000</v>
      </c>
      <c r="M331" s="28">
        <v>1182856000</v>
      </c>
      <c r="N331" s="28">
        <v>5017140000</v>
      </c>
      <c r="O331" s="28">
        <v>0</v>
      </c>
      <c r="P331" s="30" t="s">
        <v>25</v>
      </c>
      <c r="Q331" s="29" t="s">
        <v>460</v>
      </c>
      <c r="R331" s="29"/>
      <c r="S331" s="33"/>
      <c r="T331" s="88" t="s">
        <v>26</v>
      </c>
      <c r="U331" s="73"/>
    </row>
    <row r="332" spans="1:21" ht="64.5" customHeight="1">
      <c r="A332" s="22">
        <v>337</v>
      </c>
      <c r="B332" s="33" t="s">
        <v>378</v>
      </c>
      <c r="C332" s="22">
        <v>2219</v>
      </c>
      <c r="D332" s="34">
        <v>45756</v>
      </c>
      <c r="E332" s="24">
        <v>8130582</v>
      </c>
      <c r="F332" s="25">
        <v>15000000000</v>
      </c>
      <c r="G332" s="22" t="s">
        <v>24</v>
      </c>
      <c r="H332" s="26">
        <v>10497288800</v>
      </c>
      <c r="I332" s="35">
        <v>0</v>
      </c>
      <c r="J332" s="35">
        <v>0</v>
      </c>
      <c r="K332" s="27">
        <v>10497288800</v>
      </c>
      <c r="L332" s="28">
        <v>10497288000</v>
      </c>
      <c r="M332" s="28">
        <v>0</v>
      </c>
      <c r="N332" s="28">
        <v>10497288000</v>
      </c>
      <c r="O332" s="28">
        <v>799.99999979918357</v>
      </c>
      <c r="P332" s="30" t="s">
        <v>25</v>
      </c>
      <c r="Q332" s="29" t="s">
        <v>460</v>
      </c>
      <c r="R332" s="29" t="s">
        <v>370</v>
      </c>
      <c r="S332" s="73">
        <v>800</v>
      </c>
      <c r="T332" s="88" t="s">
        <v>26</v>
      </c>
      <c r="U332" s="90"/>
    </row>
    <row r="333" spans="1:21" ht="64.5" customHeight="1">
      <c r="A333" s="22">
        <v>338</v>
      </c>
      <c r="B333" s="33" t="s">
        <v>379</v>
      </c>
      <c r="C333" s="22">
        <v>2219</v>
      </c>
      <c r="D333" s="34">
        <v>45756</v>
      </c>
      <c r="E333" s="24">
        <v>8133427</v>
      </c>
      <c r="F333" s="25">
        <v>55000000000</v>
      </c>
      <c r="G333" s="22" t="s">
        <v>24</v>
      </c>
      <c r="H333" s="26">
        <v>19000000000</v>
      </c>
      <c r="I333" s="35">
        <v>0</v>
      </c>
      <c r="J333" s="35">
        <v>500000000</v>
      </c>
      <c r="K333" s="27">
        <v>18500000000</v>
      </c>
      <c r="L333" s="28">
        <v>19000000000</v>
      </c>
      <c r="M333" s="28">
        <v>500000000</v>
      </c>
      <c r="N333" s="28">
        <v>18500000000</v>
      </c>
      <c r="O333" s="28">
        <v>0</v>
      </c>
      <c r="P333" s="30" t="s">
        <v>25</v>
      </c>
      <c r="Q333" s="29" t="s">
        <v>460</v>
      </c>
      <c r="R333" s="29"/>
      <c r="S333" s="33"/>
      <c r="T333" s="88" t="s">
        <v>26</v>
      </c>
      <c r="U333" s="90"/>
    </row>
    <row r="334" spans="1:21" ht="74.25" customHeight="1">
      <c r="A334" s="22">
        <v>348</v>
      </c>
      <c r="B334" s="33" t="s">
        <v>380</v>
      </c>
      <c r="C334" s="22">
        <v>2219</v>
      </c>
      <c r="D334" s="34">
        <v>45756</v>
      </c>
      <c r="E334" s="24">
        <v>8142738</v>
      </c>
      <c r="F334" s="25">
        <v>1731717000</v>
      </c>
      <c r="G334" s="22" t="s">
        <v>24</v>
      </c>
      <c r="H334" s="26">
        <v>1350000000</v>
      </c>
      <c r="I334" s="35">
        <v>0</v>
      </c>
      <c r="J334" s="35">
        <v>0</v>
      </c>
      <c r="K334" s="35">
        <v>1350000000</v>
      </c>
      <c r="L334" s="28">
        <v>1350000000</v>
      </c>
      <c r="M334" s="28">
        <v>0</v>
      </c>
      <c r="N334" s="28">
        <v>1350000000</v>
      </c>
      <c r="O334" s="28">
        <v>0</v>
      </c>
      <c r="P334" s="30" t="s">
        <v>25</v>
      </c>
      <c r="Q334" s="29" t="s">
        <v>460</v>
      </c>
      <c r="R334" s="29"/>
      <c r="S334" s="33"/>
      <c r="T334" s="88" t="s">
        <v>26</v>
      </c>
      <c r="U334" s="90"/>
    </row>
    <row r="335" spans="1:21" ht="74.25" customHeight="1">
      <c r="A335" s="22">
        <v>349</v>
      </c>
      <c r="B335" s="33" t="s">
        <v>381</v>
      </c>
      <c r="C335" s="22">
        <v>2219</v>
      </c>
      <c r="D335" s="34">
        <v>45756</v>
      </c>
      <c r="E335" s="24">
        <v>8146371</v>
      </c>
      <c r="F335" s="25">
        <v>39000000000</v>
      </c>
      <c r="G335" s="22" t="s">
        <v>24</v>
      </c>
      <c r="H335" s="26">
        <v>21000000000</v>
      </c>
      <c r="I335" s="35">
        <v>0</v>
      </c>
      <c r="J335" s="35">
        <v>0</v>
      </c>
      <c r="K335" s="27">
        <v>21000000000</v>
      </c>
      <c r="L335" s="28">
        <v>21000000000</v>
      </c>
      <c r="M335" s="28">
        <v>0</v>
      </c>
      <c r="N335" s="28">
        <v>21000000000</v>
      </c>
      <c r="O335" s="28">
        <v>0</v>
      </c>
      <c r="P335" s="30" t="s">
        <v>25</v>
      </c>
      <c r="Q335" s="29" t="s">
        <v>460</v>
      </c>
      <c r="R335" s="29"/>
      <c r="S335" s="33"/>
      <c r="T335" s="88" t="s">
        <v>26</v>
      </c>
      <c r="U335" s="90"/>
    </row>
    <row r="336" spans="1:21" ht="74.25" customHeight="1">
      <c r="A336" s="22">
        <v>351</v>
      </c>
      <c r="B336" s="33" t="s">
        <v>382</v>
      </c>
      <c r="C336" s="22">
        <v>2219</v>
      </c>
      <c r="D336" s="34">
        <v>45756</v>
      </c>
      <c r="E336" s="24">
        <v>8146782</v>
      </c>
      <c r="F336" s="25">
        <v>13708000000</v>
      </c>
      <c r="G336" s="22" t="s">
        <v>24</v>
      </c>
      <c r="H336" s="26">
        <v>11450000000</v>
      </c>
      <c r="I336" s="35">
        <v>0</v>
      </c>
      <c r="J336" s="35">
        <v>0</v>
      </c>
      <c r="K336" s="27">
        <v>11450000000</v>
      </c>
      <c r="L336" s="28">
        <v>11450000000</v>
      </c>
      <c r="M336" s="28">
        <v>0</v>
      </c>
      <c r="N336" s="28">
        <v>11450000000</v>
      </c>
      <c r="O336" s="28">
        <v>0</v>
      </c>
      <c r="P336" s="30" t="s">
        <v>25</v>
      </c>
      <c r="Q336" s="29" t="s">
        <v>460</v>
      </c>
      <c r="R336" s="29"/>
      <c r="S336" s="33"/>
      <c r="T336" s="88" t="s">
        <v>26</v>
      </c>
      <c r="U336" s="90"/>
    </row>
    <row r="337" spans="1:21" ht="74.25" customHeight="1">
      <c r="A337" s="22">
        <v>356</v>
      </c>
      <c r="B337" s="33" t="s">
        <v>383</v>
      </c>
      <c r="C337" s="22">
        <v>2219</v>
      </c>
      <c r="D337" s="34">
        <v>45756</v>
      </c>
      <c r="E337" s="24">
        <v>8155516</v>
      </c>
      <c r="F337" s="25">
        <v>13816617000</v>
      </c>
      <c r="G337" s="22" t="s">
        <v>24</v>
      </c>
      <c r="H337" s="26">
        <v>4500000000</v>
      </c>
      <c r="I337" s="35">
        <v>0</v>
      </c>
      <c r="J337" s="35">
        <v>0</v>
      </c>
      <c r="K337" s="35">
        <v>4500000000</v>
      </c>
      <c r="L337" s="28">
        <v>4500000000</v>
      </c>
      <c r="M337" s="28">
        <v>0</v>
      </c>
      <c r="N337" s="28">
        <v>4500000000</v>
      </c>
      <c r="O337" s="28">
        <v>0</v>
      </c>
      <c r="P337" s="30" t="s">
        <v>25</v>
      </c>
      <c r="Q337" s="29" t="s">
        <v>460</v>
      </c>
      <c r="R337" s="29"/>
      <c r="S337" s="33"/>
      <c r="T337" s="88" t="s">
        <v>26</v>
      </c>
      <c r="U337" s="90"/>
    </row>
    <row r="338" spans="1:21" ht="74.25" customHeight="1">
      <c r="A338" s="22">
        <v>363</v>
      </c>
      <c r="B338" s="33" t="s">
        <v>384</v>
      </c>
      <c r="C338" s="22">
        <v>2219</v>
      </c>
      <c r="D338" s="34">
        <v>45756</v>
      </c>
      <c r="E338" s="24">
        <v>8156795</v>
      </c>
      <c r="F338" s="25">
        <v>19248205000</v>
      </c>
      <c r="G338" s="22" t="s">
        <v>24</v>
      </c>
      <c r="H338" s="26">
        <v>10000000000</v>
      </c>
      <c r="I338" s="35">
        <v>0</v>
      </c>
      <c r="J338" s="35">
        <v>0</v>
      </c>
      <c r="K338" s="35">
        <v>10000000000</v>
      </c>
      <c r="L338" s="28">
        <v>10000000000</v>
      </c>
      <c r="M338" s="28">
        <v>0</v>
      </c>
      <c r="N338" s="28">
        <v>10000000000</v>
      </c>
      <c r="O338" s="28">
        <v>0</v>
      </c>
      <c r="P338" s="30" t="s">
        <v>25</v>
      </c>
      <c r="Q338" s="29" t="s">
        <v>460</v>
      </c>
      <c r="R338" s="29"/>
      <c r="S338" s="33"/>
      <c r="T338" s="88" t="s">
        <v>26</v>
      </c>
      <c r="U338" s="90"/>
    </row>
    <row r="339" spans="1:21" ht="74.25" customHeight="1">
      <c r="A339" s="22">
        <v>364</v>
      </c>
      <c r="B339" s="33" t="s">
        <v>385</v>
      </c>
      <c r="C339" s="22">
        <v>2219</v>
      </c>
      <c r="D339" s="34">
        <v>45756</v>
      </c>
      <c r="E339" s="24">
        <v>8157030</v>
      </c>
      <c r="F339" s="25">
        <v>6000000000</v>
      </c>
      <c r="G339" s="22" t="s">
        <v>24</v>
      </c>
      <c r="H339" s="26">
        <v>3800000000</v>
      </c>
      <c r="I339" s="35">
        <v>0</v>
      </c>
      <c r="J339" s="35">
        <v>0</v>
      </c>
      <c r="K339" s="27">
        <v>3800000000</v>
      </c>
      <c r="L339" s="28">
        <v>3800000000</v>
      </c>
      <c r="M339" s="28">
        <v>0</v>
      </c>
      <c r="N339" s="28">
        <v>3800000000</v>
      </c>
      <c r="O339" s="28">
        <v>0</v>
      </c>
      <c r="P339" s="30" t="s">
        <v>25</v>
      </c>
      <c r="Q339" s="29" t="s">
        <v>460</v>
      </c>
      <c r="R339" s="29"/>
      <c r="S339" s="33"/>
      <c r="T339" s="88" t="s">
        <v>26</v>
      </c>
      <c r="U339" s="90"/>
    </row>
    <row r="340" spans="1:21" ht="74.25" customHeight="1">
      <c r="A340" s="22">
        <v>365</v>
      </c>
      <c r="B340" s="33" t="s">
        <v>386</v>
      </c>
      <c r="C340" s="22">
        <v>2219</v>
      </c>
      <c r="D340" s="34">
        <v>45756</v>
      </c>
      <c r="E340" s="24">
        <v>8157031</v>
      </c>
      <c r="F340" s="25">
        <v>1068000000</v>
      </c>
      <c r="G340" s="22" t="s">
        <v>24</v>
      </c>
      <c r="H340" s="26">
        <v>1000000000</v>
      </c>
      <c r="I340" s="35">
        <v>0</v>
      </c>
      <c r="J340" s="35">
        <v>0</v>
      </c>
      <c r="K340" s="35">
        <v>1000000000</v>
      </c>
      <c r="L340" s="28">
        <v>944332000</v>
      </c>
      <c r="M340" s="28">
        <v>0</v>
      </c>
      <c r="N340" s="28">
        <v>944332000</v>
      </c>
      <c r="O340" s="28">
        <v>55668000.000000007</v>
      </c>
      <c r="P340" s="30" t="s">
        <v>25</v>
      </c>
      <c r="Q340" s="29" t="s">
        <v>460</v>
      </c>
      <c r="R340" s="29" t="s">
        <v>370</v>
      </c>
      <c r="S340" s="73">
        <v>55668000</v>
      </c>
      <c r="T340" s="88" t="s">
        <v>26</v>
      </c>
      <c r="U340" s="90"/>
    </row>
    <row r="341" spans="1:21" ht="74.25" customHeight="1">
      <c r="A341" s="22">
        <v>366</v>
      </c>
      <c r="B341" s="33" t="s">
        <v>387</v>
      </c>
      <c r="C341" s="22">
        <v>2219</v>
      </c>
      <c r="D341" s="34">
        <v>45756</v>
      </c>
      <c r="E341" s="24">
        <v>8157208</v>
      </c>
      <c r="F341" s="25">
        <v>8500000000</v>
      </c>
      <c r="G341" s="22" t="s">
        <v>24</v>
      </c>
      <c r="H341" s="26">
        <v>4000000000</v>
      </c>
      <c r="I341" s="35">
        <v>0</v>
      </c>
      <c r="J341" s="35">
        <v>0</v>
      </c>
      <c r="K341" s="35">
        <v>4000000000</v>
      </c>
      <c r="L341" s="28">
        <v>4000000000</v>
      </c>
      <c r="M341" s="28">
        <v>0</v>
      </c>
      <c r="N341" s="28">
        <v>4000000000</v>
      </c>
      <c r="O341" s="28">
        <v>0</v>
      </c>
      <c r="P341" s="30" t="s">
        <v>25</v>
      </c>
      <c r="Q341" s="29" t="s">
        <v>460</v>
      </c>
      <c r="R341" s="29"/>
      <c r="S341" s="33"/>
      <c r="T341" s="88" t="s">
        <v>26</v>
      </c>
      <c r="U341" s="90"/>
    </row>
    <row r="342" spans="1:21" ht="74.25" customHeight="1">
      <c r="A342" s="22">
        <v>367</v>
      </c>
      <c r="B342" s="33" t="s">
        <v>388</v>
      </c>
      <c r="C342" s="22">
        <v>2219</v>
      </c>
      <c r="D342" s="34">
        <v>45756</v>
      </c>
      <c r="E342" s="24">
        <v>8157364</v>
      </c>
      <c r="F342" s="25">
        <v>2931844000</v>
      </c>
      <c r="G342" s="22" t="s">
        <v>24</v>
      </c>
      <c r="H342" s="26">
        <v>2000000000</v>
      </c>
      <c r="I342" s="35">
        <v>0</v>
      </c>
      <c r="J342" s="35">
        <v>0</v>
      </c>
      <c r="K342" s="35">
        <v>2000000000</v>
      </c>
      <c r="L342" s="28">
        <v>2000000000</v>
      </c>
      <c r="M342" s="28">
        <v>0</v>
      </c>
      <c r="N342" s="28">
        <v>2000000000</v>
      </c>
      <c r="O342" s="28">
        <v>0</v>
      </c>
      <c r="P342" s="30" t="s">
        <v>25</v>
      </c>
      <c r="Q342" s="29" t="s">
        <v>460</v>
      </c>
      <c r="R342" s="29"/>
      <c r="S342" s="33"/>
      <c r="T342" s="88" t="s">
        <v>26</v>
      </c>
      <c r="U342" s="90"/>
    </row>
    <row r="343" spans="1:21" ht="74.25" customHeight="1">
      <c r="A343" s="22">
        <v>379</v>
      </c>
      <c r="B343" s="33" t="s">
        <v>389</v>
      </c>
      <c r="C343" s="22">
        <v>2219</v>
      </c>
      <c r="D343" s="34">
        <v>45756</v>
      </c>
      <c r="E343" s="24">
        <v>8158271</v>
      </c>
      <c r="F343" s="25">
        <v>7000000000</v>
      </c>
      <c r="G343" s="22" t="s">
        <v>24</v>
      </c>
      <c r="H343" s="26">
        <v>4600000000</v>
      </c>
      <c r="I343" s="35">
        <v>0</v>
      </c>
      <c r="J343" s="35">
        <v>0</v>
      </c>
      <c r="K343" s="27">
        <v>4600000000</v>
      </c>
      <c r="L343" s="28">
        <v>4600000000</v>
      </c>
      <c r="M343" s="28">
        <v>0</v>
      </c>
      <c r="N343" s="28">
        <v>4600000000</v>
      </c>
      <c r="O343" s="28">
        <v>0</v>
      </c>
      <c r="P343" s="30" t="s">
        <v>25</v>
      </c>
      <c r="Q343" s="29" t="s">
        <v>460</v>
      </c>
      <c r="R343" s="29"/>
      <c r="S343" s="33"/>
      <c r="T343" s="88" t="s">
        <v>26</v>
      </c>
      <c r="U343" s="90"/>
    </row>
    <row r="344" spans="1:21" ht="64.5" customHeight="1">
      <c r="A344" s="22">
        <v>383</v>
      </c>
      <c r="B344" s="33" t="s">
        <v>390</v>
      </c>
      <c r="C344" s="22">
        <v>2219</v>
      </c>
      <c r="D344" s="34">
        <v>45756</v>
      </c>
      <c r="E344" s="24">
        <v>8158630</v>
      </c>
      <c r="F344" s="25">
        <v>325000000000</v>
      </c>
      <c r="G344" s="22" t="s">
        <v>24</v>
      </c>
      <c r="H344" s="26">
        <v>5500000000</v>
      </c>
      <c r="I344" s="35">
        <v>0</v>
      </c>
      <c r="J344" s="35">
        <v>0</v>
      </c>
      <c r="K344" s="35">
        <v>5500000000</v>
      </c>
      <c r="L344" s="28">
        <v>5500000000</v>
      </c>
      <c r="M344" s="28">
        <v>0</v>
      </c>
      <c r="N344" s="28">
        <v>5500000000</v>
      </c>
      <c r="O344" s="28">
        <v>0</v>
      </c>
      <c r="P344" s="30" t="s">
        <v>25</v>
      </c>
      <c r="Q344" s="29" t="s">
        <v>460</v>
      </c>
      <c r="R344" s="29"/>
      <c r="S344" s="33"/>
      <c r="T344" s="88" t="s">
        <v>26</v>
      </c>
      <c r="U344" s="90"/>
    </row>
    <row r="345" spans="1:21" ht="64.5" customHeight="1">
      <c r="A345" s="22">
        <v>385</v>
      </c>
      <c r="B345" s="33" t="s">
        <v>391</v>
      </c>
      <c r="C345" s="22">
        <v>2219</v>
      </c>
      <c r="D345" s="34">
        <v>45756</v>
      </c>
      <c r="E345" s="24">
        <v>8158633</v>
      </c>
      <c r="F345" s="25">
        <v>13500000000</v>
      </c>
      <c r="G345" s="22" t="s">
        <v>24</v>
      </c>
      <c r="H345" s="26">
        <v>7000000000</v>
      </c>
      <c r="I345" s="35">
        <v>0</v>
      </c>
      <c r="J345" s="35">
        <v>0</v>
      </c>
      <c r="K345" s="35">
        <v>7000000000</v>
      </c>
      <c r="L345" s="28">
        <v>7000000000</v>
      </c>
      <c r="M345" s="28">
        <v>0</v>
      </c>
      <c r="N345" s="28">
        <v>7000000000</v>
      </c>
      <c r="O345" s="28">
        <v>0</v>
      </c>
      <c r="P345" s="30" t="s">
        <v>25</v>
      </c>
      <c r="Q345" s="29" t="s">
        <v>460</v>
      </c>
      <c r="R345" s="29"/>
      <c r="S345" s="33"/>
      <c r="T345" s="88" t="s">
        <v>26</v>
      </c>
      <c r="U345" s="90"/>
    </row>
    <row r="346" spans="1:21" ht="64.5" customHeight="1">
      <c r="A346" s="22">
        <v>388</v>
      </c>
      <c r="B346" s="33" t="s">
        <v>392</v>
      </c>
      <c r="C346" s="22">
        <v>2219</v>
      </c>
      <c r="D346" s="34">
        <v>45756</v>
      </c>
      <c r="E346" s="36">
        <v>8160551</v>
      </c>
      <c r="F346" s="25">
        <v>10000000000</v>
      </c>
      <c r="G346" s="22" t="s">
        <v>24</v>
      </c>
      <c r="H346" s="26">
        <v>3000000000</v>
      </c>
      <c r="I346" s="35">
        <v>0</v>
      </c>
      <c r="J346" s="35">
        <v>0</v>
      </c>
      <c r="K346" s="35">
        <v>3000000000</v>
      </c>
      <c r="L346" s="28">
        <v>3000000000</v>
      </c>
      <c r="M346" s="28">
        <v>0</v>
      </c>
      <c r="N346" s="28">
        <v>3000000000</v>
      </c>
      <c r="O346" s="28">
        <v>0</v>
      </c>
      <c r="P346" s="30" t="s">
        <v>25</v>
      </c>
      <c r="Q346" s="29" t="s">
        <v>460</v>
      </c>
      <c r="R346" s="29"/>
      <c r="S346" s="33"/>
      <c r="T346" s="88" t="s">
        <v>26</v>
      </c>
      <c r="U346" s="90"/>
    </row>
    <row r="347" spans="1:21" ht="64.5" customHeight="1">
      <c r="A347" s="22">
        <v>17</v>
      </c>
      <c r="B347" s="33" t="s">
        <v>393</v>
      </c>
      <c r="C347" s="22">
        <v>2219</v>
      </c>
      <c r="D347" s="34">
        <v>45756</v>
      </c>
      <c r="E347" s="24">
        <v>7633567</v>
      </c>
      <c r="F347" s="25">
        <v>4339643000</v>
      </c>
      <c r="G347" s="22" t="s">
        <v>24</v>
      </c>
      <c r="H347" s="26">
        <v>242392000</v>
      </c>
      <c r="I347" s="35">
        <v>0</v>
      </c>
      <c r="J347" s="35">
        <v>0</v>
      </c>
      <c r="K347" s="35">
        <v>242392000</v>
      </c>
      <c r="L347" s="28">
        <v>242391649</v>
      </c>
      <c r="M347" s="28">
        <v>0</v>
      </c>
      <c r="N347" s="28">
        <v>242391649</v>
      </c>
      <c r="O347" s="28">
        <v>350.99999999488318</v>
      </c>
      <c r="P347" s="30" t="s">
        <v>25</v>
      </c>
      <c r="Q347" s="29" t="s">
        <v>465</v>
      </c>
      <c r="R347" s="29" t="s">
        <v>65</v>
      </c>
      <c r="S347" s="73">
        <v>0</v>
      </c>
      <c r="T347" s="88" t="s">
        <v>26</v>
      </c>
      <c r="U347" s="89"/>
    </row>
    <row r="348" spans="1:21" ht="46.5" customHeight="1">
      <c r="A348" s="22">
        <v>30</v>
      </c>
      <c r="B348" s="33" t="s">
        <v>394</v>
      </c>
      <c r="C348" s="22">
        <v>2219</v>
      </c>
      <c r="D348" s="34">
        <v>45756</v>
      </c>
      <c r="E348" s="24">
        <v>7803467</v>
      </c>
      <c r="F348" s="25">
        <v>6178000000</v>
      </c>
      <c r="G348" s="22" t="s">
        <v>24</v>
      </c>
      <c r="H348" s="26">
        <v>255185000</v>
      </c>
      <c r="I348" s="35">
        <v>0</v>
      </c>
      <c r="J348" s="35">
        <v>0</v>
      </c>
      <c r="K348" s="35">
        <v>255185000</v>
      </c>
      <c r="L348" s="28">
        <v>255000000</v>
      </c>
      <c r="M348" s="28">
        <v>0</v>
      </c>
      <c r="N348" s="28">
        <v>255000000</v>
      </c>
      <c r="O348" s="28">
        <v>185000.00000000227</v>
      </c>
      <c r="P348" s="30" t="s">
        <v>25</v>
      </c>
      <c r="Q348" s="29" t="s">
        <v>465</v>
      </c>
      <c r="R348" s="29" t="s">
        <v>65</v>
      </c>
      <c r="S348" s="73">
        <v>0</v>
      </c>
      <c r="T348" s="88" t="s">
        <v>26</v>
      </c>
      <c r="U348" s="89"/>
    </row>
    <row r="349" spans="1:21" ht="49.5" customHeight="1">
      <c r="A349" s="22">
        <v>82</v>
      </c>
      <c r="B349" s="33" t="s">
        <v>395</v>
      </c>
      <c r="C349" s="22">
        <v>2219</v>
      </c>
      <c r="D349" s="34">
        <v>45756</v>
      </c>
      <c r="E349" s="24">
        <v>7963127</v>
      </c>
      <c r="F349" s="25">
        <v>4900000000</v>
      </c>
      <c r="G349" s="22" t="s">
        <v>24</v>
      </c>
      <c r="H349" s="26">
        <v>375398000</v>
      </c>
      <c r="I349" s="35">
        <v>0</v>
      </c>
      <c r="J349" s="35">
        <v>0</v>
      </c>
      <c r="K349" s="35">
        <v>375398000</v>
      </c>
      <c r="L349" s="28">
        <v>352001000</v>
      </c>
      <c r="M349" s="28">
        <v>0</v>
      </c>
      <c r="N349" s="28">
        <v>352001000</v>
      </c>
      <c r="O349" s="28">
        <v>23397000.000000048</v>
      </c>
      <c r="P349" s="30" t="s">
        <v>25</v>
      </c>
      <c r="Q349" s="29" t="s">
        <v>465</v>
      </c>
      <c r="R349" s="29" t="s">
        <v>65</v>
      </c>
      <c r="S349" s="73">
        <v>0</v>
      </c>
      <c r="T349" s="88" t="s">
        <v>26</v>
      </c>
      <c r="U349" s="89"/>
    </row>
    <row r="350" spans="1:21" ht="64.5" customHeight="1">
      <c r="A350" s="22">
        <v>93</v>
      </c>
      <c r="B350" s="33" t="s">
        <v>396</v>
      </c>
      <c r="C350" s="22">
        <v>2219</v>
      </c>
      <c r="D350" s="34">
        <v>45756</v>
      </c>
      <c r="E350" s="24">
        <v>7969048</v>
      </c>
      <c r="F350" s="25">
        <v>10370000000</v>
      </c>
      <c r="G350" s="22" t="s">
        <v>24</v>
      </c>
      <c r="H350" s="26">
        <v>305000000</v>
      </c>
      <c r="I350" s="35">
        <v>0</v>
      </c>
      <c r="J350" s="35">
        <v>0</v>
      </c>
      <c r="K350" s="35">
        <v>305000000</v>
      </c>
      <c r="L350" s="28">
        <v>274000000</v>
      </c>
      <c r="M350" s="28">
        <v>0</v>
      </c>
      <c r="N350" s="28">
        <v>274000000</v>
      </c>
      <c r="O350" s="28">
        <v>31000000</v>
      </c>
      <c r="P350" s="30" t="s">
        <v>25</v>
      </c>
      <c r="Q350" s="29" t="s">
        <v>465</v>
      </c>
      <c r="R350" s="29" t="s">
        <v>65</v>
      </c>
      <c r="S350" s="73">
        <v>0</v>
      </c>
      <c r="T350" s="88" t="s">
        <v>26</v>
      </c>
      <c r="U350" s="89"/>
    </row>
    <row r="351" spans="1:21" ht="64.5" customHeight="1">
      <c r="A351" s="22">
        <v>104</v>
      </c>
      <c r="B351" s="33" t="s">
        <v>397</v>
      </c>
      <c r="C351" s="22">
        <v>2219</v>
      </c>
      <c r="D351" s="34">
        <v>45756</v>
      </c>
      <c r="E351" s="24">
        <v>7980316</v>
      </c>
      <c r="F351" s="25">
        <v>7688000000</v>
      </c>
      <c r="G351" s="22" t="s">
        <v>24</v>
      </c>
      <c r="H351" s="26">
        <v>242008000</v>
      </c>
      <c r="I351" s="35">
        <v>0</v>
      </c>
      <c r="J351" s="35">
        <v>0</v>
      </c>
      <c r="K351" s="35">
        <v>242008000</v>
      </c>
      <c r="L351" s="28">
        <v>222570000</v>
      </c>
      <c r="M351" s="28">
        <v>0</v>
      </c>
      <c r="N351" s="28">
        <v>222570000</v>
      </c>
      <c r="O351" s="28">
        <v>19438000.000000015</v>
      </c>
      <c r="P351" s="30" t="s">
        <v>25</v>
      </c>
      <c r="Q351" s="29" t="s">
        <v>465</v>
      </c>
      <c r="R351" s="29" t="s">
        <v>65</v>
      </c>
      <c r="S351" s="73">
        <v>0</v>
      </c>
      <c r="T351" s="88" t="s">
        <v>26</v>
      </c>
      <c r="U351" s="89"/>
    </row>
    <row r="352" spans="1:21" ht="52.5" customHeight="1">
      <c r="A352" s="22">
        <v>114</v>
      </c>
      <c r="B352" s="33" t="s">
        <v>398</v>
      </c>
      <c r="C352" s="22">
        <v>2219</v>
      </c>
      <c r="D352" s="34">
        <v>45756</v>
      </c>
      <c r="E352" s="24">
        <v>7998080</v>
      </c>
      <c r="F352" s="25">
        <v>11000000000</v>
      </c>
      <c r="G352" s="22" t="s">
        <v>24</v>
      </c>
      <c r="H352" s="26">
        <v>298270000.00000042</v>
      </c>
      <c r="I352" s="35">
        <v>0</v>
      </c>
      <c r="J352" s="35">
        <v>48270000.00000044</v>
      </c>
      <c r="K352" s="35">
        <v>250000000</v>
      </c>
      <c r="L352" s="28">
        <v>256620999.99999997</v>
      </c>
      <c r="M352" s="28">
        <v>20000000</v>
      </c>
      <c r="N352" s="28">
        <v>236620999.99999997</v>
      </c>
      <c r="O352" s="28">
        <v>41649000.000000454</v>
      </c>
      <c r="P352" s="30" t="s">
        <v>25</v>
      </c>
      <c r="Q352" s="29" t="s">
        <v>465</v>
      </c>
      <c r="R352" s="29" t="s">
        <v>65</v>
      </c>
      <c r="S352" s="73">
        <v>0</v>
      </c>
      <c r="T352" s="88" t="s">
        <v>26</v>
      </c>
      <c r="U352" s="89"/>
    </row>
    <row r="353" spans="1:21" ht="38.25" customHeight="1">
      <c r="A353" s="22">
        <v>154</v>
      </c>
      <c r="B353" s="33" t="s">
        <v>399</v>
      </c>
      <c r="C353" s="22">
        <v>2219</v>
      </c>
      <c r="D353" s="34">
        <v>45756</v>
      </c>
      <c r="E353" s="24">
        <v>8030365</v>
      </c>
      <c r="F353" s="25">
        <v>16200000000</v>
      </c>
      <c r="G353" s="22" t="s">
        <v>24</v>
      </c>
      <c r="H353" s="26">
        <v>901245000.00000083</v>
      </c>
      <c r="I353" s="35">
        <v>0</v>
      </c>
      <c r="J353" s="35">
        <v>901245000.00000083</v>
      </c>
      <c r="K353" s="35">
        <v>0</v>
      </c>
      <c r="L353" s="28">
        <v>901245000.00000083</v>
      </c>
      <c r="M353" s="28">
        <v>901245000.00000083</v>
      </c>
      <c r="N353" s="28">
        <v>0</v>
      </c>
      <c r="O353" s="28">
        <v>0</v>
      </c>
      <c r="P353" s="30" t="s">
        <v>25</v>
      </c>
      <c r="Q353" s="29" t="s">
        <v>465</v>
      </c>
      <c r="R353" s="29"/>
      <c r="S353" s="33"/>
      <c r="T353" s="88" t="s">
        <v>26</v>
      </c>
      <c r="U353" s="90"/>
    </row>
    <row r="354" spans="1:21" ht="33" customHeight="1">
      <c r="A354" s="22">
        <v>162</v>
      </c>
      <c r="B354" s="33" t="s">
        <v>400</v>
      </c>
      <c r="C354" s="22">
        <v>2219</v>
      </c>
      <c r="D354" s="34">
        <v>45756</v>
      </c>
      <c r="E354" s="24">
        <v>8036264</v>
      </c>
      <c r="F354" s="25">
        <v>1200000000</v>
      </c>
      <c r="G354" s="22" t="s">
        <v>24</v>
      </c>
      <c r="H354" s="26">
        <v>61000000</v>
      </c>
      <c r="I354" s="35">
        <v>0</v>
      </c>
      <c r="J354" s="35">
        <v>0</v>
      </c>
      <c r="K354" s="35">
        <v>61000000</v>
      </c>
      <c r="L354" s="28">
        <v>60678000</v>
      </c>
      <c r="M354" s="28">
        <v>0</v>
      </c>
      <c r="N354" s="28">
        <v>60678000</v>
      </c>
      <c r="O354" s="28">
        <v>322000.00000000274</v>
      </c>
      <c r="P354" s="30" t="s">
        <v>25</v>
      </c>
      <c r="Q354" s="29" t="s">
        <v>465</v>
      </c>
      <c r="R354" s="29" t="s">
        <v>65</v>
      </c>
      <c r="S354" s="73">
        <v>0</v>
      </c>
      <c r="T354" s="88" t="s">
        <v>26</v>
      </c>
      <c r="U354" s="89"/>
    </row>
    <row r="355" spans="1:21" ht="37.5" customHeight="1">
      <c r="A355" s="22">
        <v>210</v>
      </c>
      <c r="B355" s="33" t="s">
        <v>401</v>
      </c>
      <c r="C355" s="22">
        <v>2219</v>
      </c>
      <c r="D355" s="34">
        <v>45756</v>
      </c>
      <c r="E355" s="24">
        <v>8068187</v>
      </c>
      <c r="F355" s="25">
        <v>2000000000</v>
      </c>
      <c r="G355" s="22" t="s">
        <v>24</v>
      </c>
      <c r="H355" s="26">
        <v>123878000</v>
      </c>
      <c r="I355" s="35">
        <v>0</v>
      </c>
      <c r="J355" s="35">
        <v>0</v>
      </c>
      <c r="K355" s="35">
        <v>123878000</v>
      </c>
      <c r="L355" s="28">
        <v>123878000</v>
      </c>
      <c r="M355" s="28">
        <v>0</v>
      </c>
      <c r="N355" s="28">
        <v>123878000</v>
      </c>
      <c r="O355" s="28">
        <v>0</v>
      </c>
      <c r="P355" s="30" t="s">
        <v>25</v>
      </c>
      <c r="Q355" s="29" t="s">
        <v>465</v>
      </c>
      <c r="R355" s="29"/>
      <c r="S355" s="33"/>
      <c r="T355" s="88" t="s">
        <v>26</v>
      </c>
      <c r="U355" s="90"/>
    </row>
    <row r="356" spans="1:21" ht="41.25" customHeight="1">
      <c r="A356" s="22">
        <v>218</v>
      </c>
      <c r="B356" s="33" t="s">
        <v>402</v>
      </c>
      <c r="C356" s="22">
        <v>2219</v>
      </c>
      <c r="D356" s="34">
        <v>45756</v>
      </c>
      <c r="E356" s="24">
        <v>8072693</v>
      </c>
      <c r="F356" s="25">
        <v>3287524000</v>
      </c>
      <c r="G356" s="22" t="s">
        <v>24</v>
      </c>
      <c r="H356" s="26">
        <v>500000000</v>
      </c>
      <c r="I356" s="35">
        <v>0</v>
      </c>
      <c r="J356" s="35">
        <v>500000000</v>
      </c>
      <c r="K356" s="35">
        <v>0</v>
      </c>
      <c r="L356" s="28">
        <v>486409000</v>
      </c>
      <c r="M356" s="28">
        <v>486409000</v>
      </c>
      <c r="N356" s="28">
        <v>0</v>
      </c>
      <c r="O356" s="28">
        <v>13591000.000000007</v>
      </c>
      <c r="P356" s="30" t="s">
        <v>25</v>
      </c>
      <c r="Q356" s="29" t="s">
        <v>465</v>
      </c>
      <c r="R356" s="29" t="s">
        <v>65</v>
      </c>
      <c r="S356" s="73">
        <v>0</v>
      </c>
      <c r="T356" s="88" t="s">
        <v>26</v>
      </c>
      <c r="U356" s="89"/>
    </row>
    <row r="357" spans="1:21" ht="64.5" customHeight="1">
      <c r="A357" s="22">
        <v>220</v>
      </c>
      <c r="B357" s="33" t="s">
        <v>403</v>
      </c>
      <c r="C357" s="22">
        <v>2219</v>
      </c>
      <c r="D357" s="34">
        <v>45756</v>
      </c>
      <c r="E357" s="24">
        <v>8072695</v>
      </c>
      <c r="F357" s="25">
        <v>13500000000</v>
      </c>
      <c r="G357" s="22" t="s">
        <v>24</v>
      </c>
      <c r="H357" s="26">
        <v>900359000</v>
      </c>
      <c r="I357" s="35">
        <v>0</v>
      </c>
      <c r="J357" s="35">
        <v>0</v>
      </c>
      <c r="K357" s="35">
        <v>900359000</v>
      </c>
      <c r="L357" s="28">
        <v>850421000</v>
      </c>
      <c r="M357" s="28">
        <v>0</v>
      </c>
      <c r="N357" s="28">
        <v>850421000</v>
      </c>
      <c r="O357" s="28">
        <v>49937999.999999985</v>
      </c>
      <c r="P357" s="30" t="s">
        <v>25</v>
      </c>
      <c r="Q357" s="29" t="s">
        <v>465</v>
      </c>
      <c r="R357" s="29" t="s">
        <v>65</v>
      </c>
      <c r="S357" s="73">
        <v>0</v>
      </c>
      <c r="T357" s="88" t="s">
        <v>26</v>
      </c>
      <c r="U357" s="89"/>
    </row>
    <row r="358" spans="1:21" ht="64.5" customHeight="1">
      <c r="A358" s="22">
        <v>223</v>
      </c>
      <c r="B358" s="33" t="s">
        <v>404</v>
      </c>
      <c r="C358" s="22">
        <v>2219</v>
      </c>
      <c r="D358" s="34">
        <v>45756</v>
      </c>
      <c r="E358" s="24">
        <v>8073438</v>
      </c>
      <c r="F358" s="25">
        <v>695479000</v>
      </c>
      <c r="G358" s="22" t="s">
        <v>24</v>
      </c>
      <c r="H358" s="26">
        <v>92469000</v>
      </c>
      <c r="I358" s="35">
        <v>0</v>
      </c>
      <c r="J358" s="35">
        <v>25468999.999999993</v>
      </c>
      <c r="K358" s="35">
        <v>67000000</v>
      </c>
      <c r="L358" s="28">
        <v>91915000</v>
      </c>
      <c r="M358" s="28">
        <v>25000000</v>
      </c>
      <c r="N358" s="28">
        <v>66915000.000000007</v>
      </c>
      <c r="O358" s="28">
        <v>553999.99999998789</v>
      </c>
      <c r="P358" s="30" t="s">
        <v>25</v>
      </c>
      <c r="Q358" s="29" t="s">
        <v>465</v>
      </c>
      <c r="R358" s="29" t="s">
        <v>65</v>
      </c>
      <c r="S358" s="73">
        <v>0</v>
      </c>
      <c r="T358" s="88" t="s">
        <v>26</v>
      </c>
      <c r="U358" s="89"/>
    </row>
    <row r="359" spans="1:21" ht="64.5" customHeight="1">
      <c r="A359" s="22">
        <v>258</v>
      </c>
      <c r="B359" s="33" t="s">
        <v>405</v>
      </c>
      <c r="C359" s="22">
        <v>2219</v>
      </c>
      <c r="D359" s="34">
        <v>45756</v>
      </c>
      <c r="E359" s="24">
        <v>8089045</v>
      </c>
      <c r="F359" s="25">
        <v>14900000000</v>
      </c>
      <c r="G359" s="22" t="s">
        <v>24</v>
      </c>
      <c r="H359" s="26">
        <v>5004491180</v>
      </c>
      <c r="I359" s="35">
        <v>0</v>
      </c>
      <c r="J359" s="35">
        <v>4491179.999999986</v>
      </c>
      <c r="K359" s="35">
        <v>5000000000</v>
      </c>
      <c r="L359" s="28">
        <v>5003747320</v>
      </c>
      <c r="M359" s="28">
        <v>4491179.999999986</v>
      </c>
      <c r="N359" s="28">
        <v>4999256140</v>
      </c>
      <c r="O359" s="28">
        <v>743859.99999958579</v>
      </c>
      <c r="P359" s="30" t="s">
        <v>25</v>
      </c>
      <c r="Q359" s="29" t="s">
        <v>465</v>
      </c>
      <c r="R359" s="29"/>
      <c r="S359" s="73">
        <v>0</v>
      </c>
      <c r="T359" s="88" t="s">
        <v>26</v>
      </c>
      <c r="U359" s="89"/>
    </row>
    <row r="360" spans="1:21" ht="64.5" customHeight="1">
      <c r="A360" s="22">
        <v>274</v>
      </c>
      <c r="B360" s="33" t="s">
        <v>406</v>
      </c>
      <c r="C360" s="22">
        <v>2219</v>
      </c>
      <c r="D360" s="34">
        <v>45756</v>
      </c>
      <c r="E360" s="24">
        <v>8094304</v>
      </c>
      <c r="F360" s="25">
        <v>9490024000</v>
      </c>
      <c r="G360" s="22" t="s">
        <v>24</v>
      </c>
      <c r="H360" s="26">
        <v>989615000</v>
      </c>
      <c r="I360" s="35">
        <v>0</v>
      </c>
      <c r="J360" s="35">
        <v>989615000</v>
      </c>
      <c r="K360" s="35">
        <v>0</v>
      </c>
      <c r="L360" s="28">
        <v>989615000</v>
      </c>
      <c r="M360" s="28">
        <v>989615000</v>
      </c>
      <c r="N360" s="28">
        <v>0</v>
      </c>
      <c r="O360" s="28">
        <v>0</v>
      </c>
      <c r="P360" s="30" t="s">
        <v>25</v>
      </c>
      <c r="Q360" s="29" t="s">
        <v>465</v>
      </c>
      <c r="R360" s="29"/>
      <c r="S360" s="33"/>
      <c r="T360" s="88" t="s">
        <v>26</v>
      </c>
      <c r="U360" s="90"/>
    </row>
    <row r="361" spans="1:21" ht="64.5" customHeight="1">
      <c r="A361" s="22">
        <v>282</v>
      </c>
      <c r="B361" s="33" t="s">
        <v>407</v>
      </c>
      <c r="C361" s="22">
        <v>2219</v>
      </c>
      <c r="D361" s="34">
        <v>45756</v>
      </c>
      <c r="E361" s="24">
        <v>8098315</v>
      </c>
      <c r="F361" s="25">
        <v>8959159000</v>
      </c>
      <c r="G361" s="22" t="s">
        <v>24</v>
      </c>
      <c r="H361" s="26">
        <v>1385407139</v>
      </c>
      <c r="I361" s="35">
        <v>0</v>
      </c>
      <c r="J361" s="35">
        <v>134179138.99999985</v>
      </c>
      <c r="K361" s="35">
        <v>1251228000</v>
      </c>
      <c r="L361" s="28">
        <v>1385227139</v>
      </c>
      <c r="M361" s="28">
        <v>134000000</v>
      </c>
      <c r="N361" s="28">
        <v>1251227139</v>
      </c>
      <c r="O361" s="28">
        <v>179999.99999983629</v>
      </c>
      <c r="P361" s="30" t="s">
        <v>25</v>
      </c>
      <c r="Q361" s="29" t="s">
        <v>465</v>
      </c>
      <c r="R361" s="29" t="s">
        <v>408</v>
      </c>
      <c r="S361" s="73">
        <v>0</v>
      </c>
      <c r="T361" s="88" t="s">
        <v>26</v>
      </c>
      <c r="U361" s="89"/>
    </row>
    <row r="362" spans="1:21" ht="64.5" customHeight="1">
      <c r="A362" s="22">
        <v>286</v>
      </c>
      <c r="B362" s="33" t="s">
        <v>409</v>
      </c>
      <c r="C362" s="22">
        <v>2219</v>
      </c>
      <c r="D362" s="34">
        <v>45756</v>
      </c>
      <c r="E362" s="24">
        <v>8099057</v>
      </c>
      <c r="F362" s="25">
        <v>7615332000</v>
      </c>
      <c r="G362" s="22" t="s">
        <v>24</v>
      </c>
      <c r="H362" s="26">
        <v>4000615000</v>
      </c>
      <c r="I362" s="35">
        <v>0</v>
      </c>
      <c r="J362" s="35">
        <v>0</v>
      </c>
      <c r="K362" s="35">
        <v>4000615000</v>
      </c>
      <c r="L362" s="28">
        <v>3999741320</v>
      </c>
      <c r="M362" s="28">
        <v>0</v>
      </c>
      <c r="N362" s="28">
        <v>3999741320</v>
      </c>
      <c r="O362" s="28">
        <v>873679.99999969476</v>
      </c>
      <c r="P362" s="30" t="s">
        <v>25</v>
      </c>
      <c r="Q362" s="29" t="s">
        <v>465</v>
      </c>
      <c r="R362" s="29" t="s">
        <v>410</v>
      </c>
      <c r="S362" s="73">
        <v>0</v>
      </c>
      <c r="T362" s="88" t="s">
        <v>26</v>
      </c>
      <c r="U362" s="89"/>
    </row>
    <row r="363" spans="1:21" ht="64.5" customHeight="1">
      <c r="A363" s="22">
        <v>320</v>
      </c>
      <c r="B363" s="33" t="s">
        <v>411</v>
      </c>
      <c r="C363" s="22">
        <v>2219</v>
      </c>
      <c r="D363" s="34">
        <v>45756</v>
      </c>
      <c r="E363" s="24">
        <v>8109230</v>
      </c>
      <c r="F363" s="25">
        <v>9500000000</v>
      </c>
      <c r="G363" s="22" t="s">
        <v>24</v>
      </c>
      <c r="H363" s="26">
        <v>5700000000</v>
      </c>
      <c r="I363" s="35">
        <v>0</v>
      </c>
      <c r="J363" s="35">
        <v>100000000</v>
      </c>
      <c r="K363" s="27">
        <v>5600000000</v>
      </c>
      <c r="L363" s="28">
        <v>5700000000</v>
      </c>
      <c r="M363" s="28">
        <v>100000000</v>
      </c>
      <c r="N363" s="28">
        <v>5600000000</v>
      </c>
      <c r="O363" s="28">
        <v>0</v>
      </c>
      <c r="P363" s="30" t="s">
        <v>25</v>
      </c>
      <c r="Q363" s="29" t="s">
        <v>465</v>
      </c>
      <c r="R363" s="29"/>
      <c r="S363" s="33"/>
      <c r="T363" s="88" t="s">
        <v>26</v>
      </c>
      <c r="U363" s="90"/>
    </row>
    <row r="364" spans="1:21" ht="64.5" customHeight="1">
      <c r="A364" s="22">
        <v>322</v>
      </c>
      <c r="B364" s="33" t="s">
        <v>412</v>
      </c>
      <c r="C364" s="22">
        <v>2219</v>
      </c>
      <c r="D364" s="34">
        <v>45756</v>
      </c>
      <c r="E364" s="24">
        <v>8109540</v>
      </c>
      <c r="F364" s="25">
        <v>14950000000</v>
      </c>
      <c r="G364" s="22" t="s">
        <v>24</v>
      </c>
      <c r="H364" s="26">
        <v>9702000000</v>
      </c>
      <c r="I364" s="35">
        <v>0</v>
      </c>
      <c r="J364" s="35">
        <v>452000000</v>
      </c>
      <c r="K364" s="35">
        <v>9250000000</v>
      </c>
      <c r="L364" s="28">
        <v>9688907000</v>
      </c>
      <c r="M364" s="28">
        <v>452000000</v>
      </c>
      <c r="N364" s="28">
        <v>9236907000</v>
      </c>
      <c r="O364" s="28">
        <v>13093000.000000756</v>
      </c>
      <c r="P364" s="30" t="s">
        <v>25</v>
      </c>
      <c r="Q364" s="29" t="s">
        <v>465</v>
      </c>
      <c r="R364" s="29" t="s">
        <v>413</v>
      </c>
      <c r="S364" s="73">
        <f>O364</f>
        <v>13093000.000000756</v>
      </c>
      <c r="T364" s="88" t="s">
        <v>26</v>
      </c>
      <c r="U364" s="90"/>
    </row>
    <row r="365" spans="1:21" ht="64.5" customHeight="1">
      <c r="A365" s="22">
        <v>325</v>
      </c>
      <c r="B365" s="33" t="s">
        <v>414</v>
      </c>
      <c r="C365" s="22">
        <v>2219</v>
      </c>
      <c r="D365" s="34">
        <v>45756</v>
      </c>
      <c r="E365" s="24">
        <v>8109923</v>
      </c>
      <c r="F365" s="25">
        <v>11000000000</v>
      </c>
      <c r="G365" s="22" t="s">
        <v>24</v>
      </c>
      <c r="H365" s="26">
        <v>5917000000</v>
      </c>
      <c r="I365" s="35">
        <v>0</v>
      </c>
      <c r="J365" s="35">
        <v>117000000</v>
      </c>
      <c r="K365" s="27">
        <v>5800000000</v>
      </c>
      <c r="L365" s="28">
        <v>5916999520</v>
      </c>
      <c r="M365" s="28">
        <v>117000000</v>
      </c>
      <c r="N365" s="28">
        <v>5799999520</v>
      </c>
      <c r="O365" s="28">
        <v>479.9999996976112</v>
      </c>
      <c r="P365" s="30" t="s">
        <v>25</v>
      </c>
      <c r="Q365" s="29" t="s">
        <v>465</v>
      </c>
      <c r="R365" s="29"/>
      <c r="S365" s="73">
        <v>0</v>
      </c>
      <c r="T365" s="88" t="s">
        <v>26</v>
      </c>
      <c r="U365" s="89"/>
    </row>
    <row r="366" spans="1:21" ht="64.5" customHeight="1">
      <c r="A366" s="22">
        <v>329</v>
      </c>
      <c r="B366" s="33" t="s">
        <v>415</v>
      </c>
      <c r="C366" s="22">
        <v>2219</v>
      </c>
      <c r="D366" s="34">
        <v>45756</v>
      </c>
      <c r="E366" s="24">
        <v>8112822</v>
      </c>
      <c r="F366" s="25">
        <v>2745538000</v>
      </c>
      <c r="G366" s="22" t="s">
        <v>24</v>
      </c>
      <c r="H366" s="26">
        <v>1220001600</v>
      </c>
      <c r="I366" s="35">
        <v>0</v>
      </c>
      <c r="J366" s="35">
        <v>620001600</v>
      </c>
      <c r="K366" s="35">
        <v>600000000</v>
      </c>
      <c r="L366" s="28">
        <v>1220001600</v>
      </c>
      <c r="M366" s="28">
        <v>620001600</v>
      </c>
      <c r="N366" s="28">
        <v>600000000</v>
      </c>
      <c r="O366" s="28">
        <v>0</v>
      </c>
      <c r="P366" s="30" t="s">
        <v>25</v>
      </c>
      <c r="Q366" s="29" t="s">
        <v>465</v>
      </c>
      <c r="R366" s="29"/>
      <c r="S366" s="33"/>
      <c r="T366" s="88" t="s">
        <v>26</v>
      </c>
      <c r="U366" s="90"/>
    </row>
    <row r="367" spans="1:21" ht="64.5" customHeight="1">
      <c r="A367" s="22">
        <v>340</v>
      </c>
      <c r="B367" s="33" t="s">
        <v>416</v>
      </c>
      <c r="C367" s="22">
        <v>2219</v>
      </c>
      <c r="D367" s="34">
        <v>45756</v>
      </c>
      <c r="E367" s="24">
        <v>8140667</v>
      </c>
      <c r="F367" s="25">
        <v>15500000000</v>
      </c>
      <c r="G367" s="22" t="s">
        <v>24</v>
      </c>
      <c r="H367" s="26">
        <v>11250000000</v>
      </c>
      <c r="I367" s="35">
        <v>0</v>
      </c>
      <c r="J367" s="35">
        <v>1000000000</v>
      </c>
      <c r="K367" s="35">
        <v>10250000000</v>
      </c>
      <c r="L367" s="28">
        <v>11250000000</v>
      </c>
      <c r="M367" s="28">
        <v>1000000000</v>
      </c>
      <c r="N367" s="28">
        <v>10250000000</v>
      </c>
      <c r="O367" s="28">
        <v>0</v>
      </c>
      <c r="P367" s="30" t="s">
        <v>25</v>
      </c>
      <c r="Q367" s="29" t="s">
        <v>465</v>
      </c>
      <c r="R367" s="29"/>
      <c r="S367" s="33"/>
      <c r="T367" s="88" t="s">
        <v>26</v>
      </c>
      <c r="U367" s="90"/>
    </row>
    <row r="368" spans="1:21" ht="64.5" customHeight="1">
      <c r="A368" s="22">
        <v>376</v>
      </c>
      <c r="B368" s="33" t="s">
        <v>417</v>
      </c>
      <c r="C368" s="22">
        <v>2219</v>
      </c>
      <c r="D368" s="34">
        <v>45756</v>
      </c>
      <c r="E368" s="24">
        <v>8157969</v>
      </c>
      <c r="F368" s="25">
        <v>19900000000</v>
      </c>
      <c r="G368" s="22" t="s">
        <v>24</v>
      </c>
      <c r="H368" s="26">
        <v>7500000000</v>
      </c>
      <c r="I368" s="35">
        <v>0</v>
      </c>
      <c r="J368" s="35">
        <v>0</v>
      </c>
      <c r="K368" s="35">
        <v>7500000000</v>
      </c>
      <c r="L368" s="28">
        <v>7500000000</v>
      </c>
      <c r="M368" s="28">
        <v>0</v>
      </c>
      <c r="N368" s="28">
        <v>7500000000</v>
      </c>
      <c r="O368" s="28">
        <v>0</v>
      </c>
      <c r="P368" s="30" t="s">
        <v>25</v>
      </c>
      <c r="Q368" s="29" t="s">
        <v>465</v>
      </c>
      <c r="R368" s="29"/>
      <c r="S368" s="33"/>
      <c r="T368" s="88" t="s">
        <v>26</v>
      </c>
      <c r="U368" s="90"/>
    </row>
    <row r="369" spans="1:21" ht="64.5" customHeight="1">
      <c r="A369" s="22">
        <v>390</v>
      </c>
      <c r="B369" s="33" t="s">
        <v>418</v>
      </c>
      <c r="C369" s="22">
        <v>2219</v>
      </c>
      <c r="D369" s="34">
        <v>45756</v>
      </c>
      <c r="E369" s="36">
        <v>8161111</v>
      </c>
      <c r="F369" s="25">
        <v>32150000000</v>
      </c>
      <c r="G369" s="22" t="s">
        <v>24</v>
      </c>
      <c r="H369" s="26">
        <v>760000000</v>
      </c>
      <c r="I369" s="35">
        <v>0</v>
      </c>
      <c r="J369" s="35">
        <v>0</v>
      </c>
      <c r="K369" s="35">
        <v>760000000</v>
      </c>
      <c r="L369" s="28">
        <v>760000000</v>
      </c>
      <c r="M369" s="28">
        <v>0</v>
      </c>
      <c r="N369" s="28">
        <v>760000000</v>
      </c>
      <c r="O369" s="28">
        <v>0</v>
      </c>
      <c r="P369" s="30" t="s">
        <v>25</v>
      </c>
      <c r="Q369" s="29" t="s">
        <v>465</v>
      </c>
      <c r="R369" s="29"/>
      <c r="S369" s="33"/>
      <c r="T369" s="88" t="s">
        <v>26</v>
      </c>
      <c r="U369" s="90"/>
    </row>
    <row r="370" spans="1:21" ht="64.5" customHeight="1">
      <c r="A370" s="22">
        <v>2</v>
      </c>
      <c r="B370" s="31" t="s">
        <v>419</v>
      </c>
      <c r="C370" s="22">
        <v>3207</v>
      </c>
      <c r="D370" s="23" t="s">
        <v>175</v>
      </c>
      <c r="E370" s="24">
        <v>7816361</v>
      </c>
      <c r="F370" s="25">
        <v>1239118546000</v>
      </c>
      <c r="G370" s="22" t="s">
        <v>750</v>
      </c>
      <c r="H370" s="26">
        <v>124227000000</v>
      </c>
      <c r="I370" s="27">
        <v>0</v>
      </c>
      <c r="J370" s="27">
        <v>0</v>
      </c>
      <c r="K370" s="27">
        <v>124227000000</v>
      </c>
      <c r="L370" s="28">
        <v>122338022950</v>
      </c>
      <c r="M370" s="28">
        <v>0</v>
      </c>
      <c r="N370" s="28">
        <v>122338022950</v>
      </c>
      <c r="O370" s="28">
        <v>1888977050.0000014</v>
      </c>
      <c r="P370" s="24" t="s">
        <v>25</v>
      </c>
      <c r="Q370" s="29" t="s">
        <v>485</v>
      </c>
      <c r="R370" s="29" t="s">
        <v>420</v>
      </c>
      <c r="S370" s="73">
        <v>0</v>
      </c>
      <c r="T370" s="88" t="s">
        <v>26</v>
      </c>
      <c r="U370" s="89"/>
    </row>
    <row r="371" spans="1:21" ht="64.5" customHeight="1">
      <c r="A371" s="22">
        <v>31</v>
      </c>
      <c r="B371" s="33" t="s">
        <v>421</v>
      </c>
      <c r="C371" s="22">
        <v>2398</v>
      </c>
      <c r="D371" s="30" t="s">
        <v>422</v>
      </c>
      <c r="E371" s="24">
        <v>7816361</v>
      </c>
      <c r="F371" s="25">
        <v>1239118546000</v>
      </c>
      <c r="G371" s="22" t="s">
        <v>24</v>
      </c>
      <c r="H371" s="26">
        <v>6483979000</v>
      </c>
      <c r="I371" s="35">
        <v>0</v>
      </c>
      <c r="J371" s="35">
        <v>0</v>
      </c>
      <c r="K371" s="35">
        <v>6483979000</v>
      </c>
      <c r="L371" s="28">
        <v>6474363845</v>
      </c>
      <c r="M371" s="28">
        <v>0</v>
      </c>
      <c r="N371" s="28">
        <v>6474363845</v>
      </c>
      <c r="O371" s="28">
        <v>9615155.0000004135</v>
      </c>
      <c r="P371" s="30" t="s">
        <v>25</v>
      </c>
      <c r="Q371" s="29" t="s">
        <v>485</v>
      </c>
      <c r="R371" s="29" t="s">
        <v>420</v>
      </c>
      <c r="S371" s="73">
        <v>0</v>
      </c>
      <c r="T371" s="88" t="s">
        <v>26</v>
      </c>
      <c r="U371" s="89"/>
    </row>
    <row r="372" spans="1:21" ht="64.5" customHeight="1">
      <c r="A372" s="22">
        <v>50</v>
      </c>
      <c r="B372" s="33" t="s">
        <v>423</v>
      </c>
      <c r="C372" s="22">
        <v>2398</v>
      </c>
      <c r="D372" s="30" t="s">
        <v>422</v>
      </c>
      <c r="E372" s="24">
        <v>7905275</v>
      </c>
      <c r="F372" s="25">
        <v>2287115000</v>
      </c>
      <c r="G372" s="22" t="s">
        <v>24</v>
      </c>
      <c r="H372" s="26">
        <v>800000000</v>
      </c>
      <c r="I372" s="35">
        <v>0</v>
      </c>
      <c r="J372" s="35">
        <v>0</v>
      </c>
      <c r="K372" s="35">
        <v>800000000</v>
      </c>
      <c r="L372" s="28">
        <v>800000000</v>
      </c>
      <c r="M372" s="28">
        <v>0</v>
      </c>
      <c r="N372" s="28">
        <v>800000000</v>
      </c>
      <c r="O372" s="28">
        <v>0</v>
      </c>
      <c r="P372" s="30" t="s">
        <v>25</v>
      </c>
      <c r="Q372" s="29" t="s">
        <v>485</v>
      </c>
      <c r="R372" s="29"/>
      <c r="S372" s="33">
        <v>0</v>
      </c>
      <c r="T372" s="88" t="s">
        <v>26</v>
      </c>
      <c r="U372" s="89"/>
    </row>
    <row r="373" spans="1:21" ht="64.5" customHeight="1">
      <c r="A373" s="22">
        <v>51</v>
      </c>
      <c r="B373" s="33" t="s">
        <v>424</v>
      </c>
      <c r="C373" s="22">
        <v>2398</v>
      </c>
      <c r="D373" s="30" t="s">
        <v>422</v>
      </c>
      <c r="E373" s="24">
        <v>7905326</v>
      </c>
      <c r="F373" s="25">
        <v>112964000000</v>
      </c>
      <c r="G373" s="22" t="s">
        <v>24</v>
      </c>
      <c r="H373" s="26">
        <v>233737000</v>
      </c>
      <c r="I373" s="35">
        <v>0</v>
      </c>
      <c r="J373" s="35">
        <v>0</v>
      </c>
      <c r="K373" s="35">
        <v>233737000</v>
      </c>
      <c r="L373" s="28">
        <v>219349000</v>
      </c>
      <c r="M373" s="28">
        <v>0</v>
      </c>
      <c r="N373" s="28">
        <v>219349000</v>
      </c>
      <c r="O373" s="28">
        <v>14388000.000000006</v>
      </c>
      <c r="P373" s="30" t="s">
        <v>25</v>
      </c>
      <c r="Q373" s="29" t="s">
        <v>485</v>
      </c>
      <c r="R373" s="29" t="s">
        <v>420</v>
      </c>
      <c r="S373" s="73">
        <v>0</v>
      </c>
      <c r="T373" s="88" t="s">
        <v>26</v>
      </c>
      <c r="U373" s="89"/>
    </row>
    <row r="374" spans="1:21" ht="64.5" customHeight="1">
      <c r="A374" s="22">
        <v>52</v>
      </c>
      <c r="B374" s="33" t="s">
        <v>425</v>
      </c>
      <c r="C374" s="22">
        <v>2398</v>
      </c>
      <c r="D374" s="30" t="s">
        <v>422</v>
      </c>
      <c r="E374" s="24">
        <v>7905327</v>
      </c>
      <c r="F374" s="25">
        <v>36354734000</v>
      </c>
      <c r="G374" s="22" t="s">
        <v>24</v>
      </c>
      <c r="H374" s="26">
        <v>15026200000</v>
      </c>
      <c r="I374" s="35">
        <v>0</v>
      </c>
      <c r="J374" s="35">
        <v>0</v>
      </c>
      <c r="K374" s="35">
        <v>15026200000</v>
      </c>
      <c r="L374" s="28">
        <v>14148579800</v>
      </c>
      <c r="M374" s="28">
        <v>0</v>
      </c>
      <c r="N374" s="28">
        <v>14148579800</v>
      </c>
      <c r="O374" s="28">
        <v>877620200.00000119</v>
      </c>
      <c r="P374" s="30" t="s">
        <v>25</v>
      </c>
      <c r="Q374" s="29" t="s">
        <v>485</v>
      </c>
      <c r="R374" s="29"/>
      <c r="S374" s="73"/>
      <c r="T374" s="88" t="s">
        <v>26</v>
      </c>
      <c r="U374" s="90"/>
    </row>
    <row r="375" spans="1:21" ht="64.5" customHeight="1">
      <c r="A375" s="22">
        <v>79</v>
      </c>
      <c r="B375" s="31" t="s">
        <v>426</v>
      </c>
      <c r="C375" s="22">
        <v>3207</v>
      </c>
      <c r="D375" s="23" t="s">
        <v>175</v>
      </c>
      <c r="E375" s="24">
        <v>7960543</v>
      </c>
      <c r="F375" s="49">
        <v>125000000000</v>
      </c>
      <c r="G375" s="22" t="s">
        <v>24</v>
      </c>
      <c r="H375" s="26">
        <v>45500000000</v>
      </c>
      <c r="I375" s="27">
        <v>0</v>
      </c>
      <c r="J375" s="27">
        <v>0</v>
      </c>
      <c r="K375" s="27">
        <v>45500000000</v>
      </c>
      <c r="L375" s="28">
        <v>45500000000</v>
      </c>
      <c r="M375" s="28">
        <v>0</v>
      </c>
      <c r="N375" s="28">
        <v>45500000000</v>
      </c>
      <c r="O375" s="28">
        <v>0</v>
      </c>
      <c r="P375" s="24" t="s">
        <v>25</v>
      </c>
      <c r="Q375" s="29" t="s">
        <v>485</v>
      </c>
      <c r="R375" s="29"/>
      <c r="S375" s="33">
        <v>0</v>
      </c>
      <c r="T375" s="88" t="s">
        <v>26</v>
      </c>
      <c r="U375" s="89"/>
    </row>
    <row r="376" spans="1:21" ht="64.5" customHeight="1">
      <c r="A376" s="22">
        <v>80</v>
      </c>
      <c r="B376" s="31" t="s">
        <v>426</v>
      </c>
      <c r="C376" s="22">
        <v>2398</v>
      </c>
      <c r="D376" s="30" t="s">
        <v>422</v>
      </c>
      <c r="E376" s="24">
        <v>7960543</v>
      </c>
      <c r="F376" s="49">
        <v>125000000000</v>
      </c>
      <c r="G376" s="22" t="s">
        <v>24</v>
      </c>
      <c r="H376" s="26">
        <v>8280000000</v>
      </c>
      <c r="I376" s="35">
        <v>0</v>
      </c>
      <c r="J376" s="35">
        <v>0</v>
      </c>
      <c r="K376" s="35">
        <v>8280000000</v>
      </c>
      <c r="L376" s="28">
        <v>8280000000</v>
      </c>
      <c r="M376" s="28">
        <v>0</v>
      </c>
      <c r="N376" s="28">
        <v>8280000000</v>
      </c>
      <c r="O376" s="28">
        <v>0</v>
      </c>
      <c r="P376" s="30" t="s">
        <v>25</v>
      </c>
      <c r="Q376" s="29" t="s">
        <v>485</v>
      </c>
      <c r="R376" s="29"/>
      <c r="S376" s="33">
        <v>0</v>
      </c>
      <c r="T376" s="88" t="s">
        <v>26</v>
      </c>
      <c r="U376" s="89"/>
    </row>
    <row r="377" spans="1:21" ht="64.5" customHeight="1">
      <c r="A377" s="22">
        <v>86</v>
      </c>
      <c r="B377" s="33" t="s">
        <v>427</v>
      </c>
      <c r="C377" s="22">
        <v>2398</v>
      </c>
      <c r="D377" s="30" t="s">
        <v>422</v>
      </c>
      <c r="E377" s="24">
        <v>7964401</v>
      </c>
      <c r="F377" s="49">
        <v>14998000000</v>
      </c>
      <c r="G377" s="22" t="s">
        <v>24</v>
      </c>
      <c r="H377" s="26">
        <v>50000000</v>
      </c>
      <c r="I377" s="35">
        <v>0</v>
      </c>
      <c r="J377" s="35">
        <v>0</v>
      </c>
      <c r="K377" s="35">
        <v>50000000</v>
      </c>
      <c r="L377" s="28">
        <v>50000000</v>
      </c>
      <c r="M377" s="28">
        <v>0</v>
      </c>
      <c r="N377" s="28">
        <v>50000000</v>
      </c>
      <c r="O377" s="28">
        <v>0</v>
      </c>
      <c r="P377" s="30" t="s">
        <v>25</v>
      </c>
      <c r="Q377" s="29" t="s">
        <v>485</v>
      </c>
      <c r="R377" s="29"/>
      <c r="S377" s="33">
        <v>0</v>
      </c>
      <c r="T377" s="88" t="s">
        <v>26</v>
      </c>
      <c r="U377" s="89"/>
    </row>
    <row r="378" spans="1:21" s="139" customFormat="1" ht="64.5" customHeight="1">
      <c r="A378" s="129">
        <v>205</v>
      </c>
      <c r="B378" s="130" t="s">
        <v>428</v>
      </c>
      <c r="C378" s="129">
        <v>930</v>
      </c>
      <c r="D378" s="131" t="s">
        <v>23</v>
      </c>
      <c r="E378" s="132">
        <v>8067424</v>
      </c>
      <c r="F378" s="133">
        <v>50000000000</v>
      </c>
      <c r="G378" s="129" t="s">
        <v>24</v>
      </c>
      <c r="H378" s="134">
        <v>23888189000</v>
      </c>
      <c r="I378" s="135">
        <v>0</v>
      </c>
      <c r="J378" s="135">
        <v>23888189000</v>
      </c>
      <c r="K378" s="135">
        <v>0</v>
      </c>
      <c r="L378" s="136">
        <v>19060670000</v>
      </c>
      <c r="M378" s="136">
        <v>19060670000</v>
      </c>
      <c r="N378" s="136">
        <v>0</v>
      </c>
      <c r="O378" s="136">
        <v>4827519000</v>
      </c>
      <c r="P378" s="24" t="s">
        <v>25</v>
      </c>
      <c r="Q378" s="137" t="s">
        <v>485</v>
      </c>
      <c r="R378" s="137" t="s">
        <v>429</v>
      </c>
      <c r="S378" s="138">
        <v>4827519000</v>
      </c>
      <c r="T378" s="88" t="s">
        <v>26</v>
      </c>
      <c r="U378" s="138">
        <f>J378-M378</f>
        <v>4827519000</v>
      </c>
    </row>
    <row r="379" spans="1:21" ht="64.5" customHeight="1">
      <c r="A379" s="22">
        <v>252</v>
      </c>
      <c r="B379" s="33" t="s">
        <v>430</v>
      </c>
      <c r="C379" s="22">
        <v>2398</v>
      </c>
      <c r="D379" s="30" t="s">
        <v>422</v>
      </c>
      <c r="E379" s="24">
        <v>8085465</v>
      </c>
      <c r="F379" s="49">
        <v>5803409000</v>
      </c>
      <c r="G379" s="22" t="s">
        <v>24</v>
      </c>
      <c r="H379" s="26">
        <v>20000000</v>
      </c>
      <c r="I379" s="35">
        <v>0</v>
      </c>
      <c r="J379" s="35">
        <v>0</v>
      </c>
      <c r="K379" s="35">
        <v>20000000</v>
      </c>
      <c r="L379" s="28">
        <v>20000000</v>
      </c>
      <c r="M379" s="28">
        <v>0</v>
      </c>
      <c r="N379" s="28">
        <v>20000000</v>
      </c>
      <c r="O379" s="28">
        <v>0</v>
      </c>
      <c r="P379" s="30" t="s">
        <v>25</v>
      </c>
      <c r="Q379" s="29" t="s">
        <v>485</v>
      </c>
      <c r="R379" s="29"/>
      <c r="S379" s="33">
        <v>0</v>
      </c>
      <c r="T379" s="88" t="s">
        <v>26</v>
      </c>
      <c r="U379" s="89"/>
    </row>
    <row r="380" spans="1:21" ht="64.5" customHeight="1">
      <c r="A380" s="22">
        <v>336</v>
      </c>
      <c r="B380" s="31" t="s">
        <v>431</v>
      </c>
      <c r="C380" s="22">
        <v>917</v>
      </c>
      <c r="D380" s="23" t="s">
        <v>23</v>
      </c>
      <c r="E380" s="24">
        <v>8130239</v>
      </c>
      <c r="F380" s="25">
        <v>150000000000</v>
      </c>
      <c r="G380" s="22" t="s">
        <v>24</v>
      </c>
      <c r="H380" s="26">
        <v>123000000</v>
      </c>
      <c r="I380" s="27">
        <v>0</v>
      </c>
      <c r="J380" s="27">
        <v>0</v>
      </c>
      <c r="K380" s="27">
        <v>123000000</v>
      </c>
      <c r="L380" s="28">
        <v>0</v>
      </c>
      <c r="M380" s="28">
        <v>0</v>
      </c>
      <c r="N380" s="28">
        <v>0</v>
      </c>
      <c r="O380" s="28">
        <v>123000000</v>
      </c>
      <c r="P380" s="24" t="s">
        <v>25</v>
      </c>
      <c r="Q380" s="29" t="s">
        <v>485</v>
      </c>
      <c r="R380" s="29" t="s">
        <v>420</v>
      </c>
      <c r="S380" s="73">
        <v>0</v>
      </c>
      <c r="T380" s="88" t="s">
        <v>26</v>
      </c>
      <c r="U380" s="89"/>
    </row>
    <row r="381" spans="1:21" ht="64.5" customHeight="1">
      <c r="A381" s="22">
        <v>353</v>
      </c>
      <c r="B381" s="33" t="s">
        <v>432</v>
      </c>
      <c r="C381" s="22">
        <v>2398</v>
      </c>
      <c r="D381" s="30" t="s">
        <v>422</v>
      </c>
      <c r="E381" s="24">
        <v>8153460</v>
      </c>
      <c r="F381" s="25">
        <v>6629545000</v>
      </c>
      <c r="G381" s="22" t="s">
        <v>24</v>
      </c>
      <c r="H381" s="26">
        <v>232476000</v>
      </c>
      <c r="I381" s="35">
        <v>0</v>
      </c>
      <c r="J381" s="35">
        <v>0</v>
      </c>
      <c r="K381" s="35">
        <v>232476000</v>
      </c>
      <c r="L381" s="28">
        <v>194625000</v>
      </c>
      <c r="M381" s="28">
        <v>0</v>
      </c>
      <c r="N381" s="28">
        <v>194625000</v>
      </c>
      <c r="O381" s="28">
        <v>37851000</v>
      </c>
      <c r="P381" s="30" t="s">
        <v>25</v>
      </c>
      <c r="Q381" s="29" t="s">
        <v>485</v>
      </c>
      <c r="R381" s="29" t="s">
        <v>420</v>
      </c>
      <c r="S381" s="73">
        <v>0</v>
      </c>
      <c r="T381" s="88" t="s">
        <v>26</v>
      </c>
      <c r="U381" s="89"/>
    </row>
    <row r="382" spans="1:21" ht="64.5" customHeight="1">
      <c r="A382" s="22">
        <v>354</v>
      </c>
      <c r="B382" s="33" t="s">
        <v>433</v>
      </c>
      <c r="C382" s="22">
        <v>2398</v>
      </c>
      <c r="D382" s="30" t="s">
        <v>422</v>
      </c>
      <c r="E382" s="24">
        <v>8153860</v>
      </c>
      <c r="F382" s="49">
        <v>23374000000</v>
      </c>
      <c r="G382" s="22" t="s">
        <v>24</v>
      </c>
      <c r="H382" s="26">
        <v>500000000</v>
      </c>
      <c r="I382" s="35">
        <v>0</v>
      </c>
      <c r="J382" s="35">
        <v>0</v>
      </c>
      <c r="K382" s="35">
        <v>500000000</v>
      </c>
      <c r="L382" s="28">
        <v>500000000</v>
      </c>
      <c r="M382" s="28">
        <v>0</v>
      </c>
      <c r="N382" s="28">
        <v>500000000</v>
      </c>
      <c r="O382" s="28">
        <v>0</v>
      </c>
      <c r="P382" s="30" t="s">
        <v>25</v>
      </c>
      <c r="Q382" s="29" t="s">
        <v>485</v>
      </c>
      <c r="R382" s="29"/>
      <c r="S382" s="33">
        <v>0</v>
      </c>
      <c r="T382" s="88" t="s">
        <v>26</v>
      </c>
      <c r="U382" s="89"/>
    </row>
    <row r="383" spans="1:21" ht="64.5" customHeight="1">
      <c r="A383" s="22">
        <v>355</v>
      </c>
      <c r="B383" s="33" t="s">
        <v>434</v>
      </c>
      <c r="C383" s="22">
        <v>2398</v>
      </c>
      <c r="D383" s="30" t="s">
        <v>422</v>
      </c>
      <c r="E383" s="24">
        <v>8154164</v>
      </c>
      <c r="F383" s="49">
        <v>7000000000</v>
      </c>
      <c r="G383" s="22" t="s">
        <v>24</v>
      </c>
      <c r="H383" s="26">
        <v>5000000000</v>
      </c>
      <c r="I383" s="35">
        <v>0</v>
      </c>
      <c r="J383" s="35">
        <v>0</v>
      </c>
      <c r="K383" s="27">
        <v>5000000000</v>
      </c>
      <c r="L383" s="28">
        <v>5000000000</v>
      </c>
      <c r="M383" s="28">
        <v>0</v>
      </c>
      <c r="N383" s="28">
        <v>5000000000</v>
      </c>
      <c r="O383" s="28">
        <v>0</v>
      </c>
      <c r="P383" s="30" t="s">
        <v>25</v>
      </c>
      <c r="Q383" s="29" t="s">
        <v>485</v>
      </c>
      <c r="R383" s="29"/>
      <c r="S383" s="33">
        <v>0</v>
      </c>
      <c r="T383" s="88" t="s">
        <v>26</v>
      </c>
      <c r="U383" s="89"/>
    </row>
    <row r="384" spans="1:21" ht="64.5" customHeight="1">
      <c r="A384" s="22">
        <v>357</v>
      </c>
      <c r="B384" s="33" t="s">
        <v>435</v>
      </c>
      <c r="C384" s="22">
        <v>2398</v>
      </c>
      <c r="D384" s="30" t="s">
        <v>422</v>
      </c>
      <c r="E384" s="24">
        <v>8156355</v>
      </c>
      <c r="F384" s="25">
        <v>8489480000</v>
      </c>
      <c r="G384" s="22" t="s">
        <v>24</v>
      </c>
      <c r="H384" s="26">
        <v>793160000</v>
      </c>
      <c r="I384" s="35">
        <v>0</v>
      </c>
      <c r="J384" s="35">
        <v>0</v>
      </c>
      <c r="K384" s="35">
        <v>793160000</v>
      </c>
      <c r="L384" s="28">
        <v>793160000</v>
      </c>
      <c r="M384" s="28">
        <v>0</v>
      </c>
      <c r="N384" s="28">
        <v>793160000</v>
      </c>
      <c r="O384" s="28">
        <v>0</v>
      </c>
      <c r="P384" s="30" t="s">
        <v>25</v>
      </c>
      <c r="Q384" s="29" t="s">
        <v>485</v>
      </c>
      <c r="R384" s="29"/>
      <c r="S384" s="33">
        <v>0</v>
      </c>
      <c r="T384" s="88" t="s">
        <v>26</v>
      </c>
      <c r="U384" s="89"/>
    </row>
    <row r="385" spans="1:21" ht="64.5" customHeight="1">
      <c r="A385" s="22">
        <v>358</v>
      </c>
      <c r="B385" s="33" t="s">
        <v>436</v>
      </c>
      <c r="C385" s="22">
        <v>2398</v>
      </c>
      <c r="D385" s="30" t="s">
        <v>422</v>
      </c>
      <c r="E385" s="24">
        <v>8156676</v>
      </c>
      <c r="F385" s="49">
        <v>12000000000</v>
      </c>
      <c r="G385" s="22" t="s">
        <v>24</v>
      </c>
      <c r="H385" s="26">
        <v>565355000</v>
      </c>
      <c r="I385" s="35">
        <v>0</v>
      </c>
      <c r="J385" s="35">
        <v>0</v>
      </c>
      <c r="K385" s="35">
        <v>565355000</v>
      </c>
      <c r="L385" s="28">
        <v>565355000</v>
      </c>
      <c r="M385" s="28">
        <v>0</v>
      </c>
      <c r="N385" s="28">
        <v>565355000</v>
      </c>
      <c r="O385" s="28">
        <v>0</v>
      </c>
      <c r="P385" s="30" t="s">
        <v>25</v>
      </c>
      <c r="Q385" s="29" t="s">
        <v>485</v>
      </c>
      <c r="R385" s="29"/>
      <c r="S385" s="33">
        <v>0</v>
      </c>
      <c r="T385" s="88" t="s">
        <v>26</v>
      </c>
      <c r="U385" s="89"/>
    </row>
    <row r="386" spans="1:21" ht="64.5" customHeight="1">
      <c r="A386" s="22">
        <v>359</v>
      </c>
      <c r="B386" s="33" t="s">
        <v>437</v>
      </c>
      <c r="C386" s="22">
        <v>2398</v>
      </c>
      <c r="D386" s="30" t="s">
        <v>422</v>
      </c>
      <c r="E386" s="24">
        <v>8156677</v>
      </c>
      <c r="F386" s="25">
        <v>1062320999.9999999</v>
      </c>
      <c r="G386" s="22" t="s">
        <v>24</v>
      </c>
      <c r="H386" s="26">
        <v>1000000000</v>
      </c>
      <c r="I386" s="35">
        <v>0</v>
      </c>
      <c r="J386" s="35">
        <v>0</v>
      </c>
      <c r="K386" s="35">
        <v>1000000000</v>
      </c>
      <c r="L386" s="28">
        <v>1000000000</v>
      </c>
      <c r="M386" s="28">
        <v>0</v>
      </c>
      <c r="N386" s="28">
        <v>1000000000</v>
      </c>
      <c r="O386" s="28">
        <v>0</v>
      </c>
      <c r="P386" s="30" t="s">
        <v>25</v>
      </c>
      <c r="Q386" s="29" t="s">
        <v>485</v>
      </c>
      <c r="R386" s="29"/>
      <c r="S386" s="33">
        <v>0</v>
      </c>
      <c r="T386" s="88" t="s">
        <v>26</v>
      </c>
      <c r="U386" s="89"/>
    </row>
    <row r="387" spans="1:21" ht="64.5" customHeight="1">
      <c r="A387" s="22">
        <v>360</v>
      </c>
      <c r="B387" s="33" t="s">
        <v>438</v>
      </c>
      <c r="C387" s="22">
        <v>2398</v>
      </c>
      <c r="D387" s="30" t="s">
        <v>422</v>
      </c>
      <c r="E387" s="24">
        <v>8156682</v>
      </c>
      <c r="F387" s="49">
        <v>17972062000</v>
      </c>
      <c r="G387" s="22" t="s">
        <v>24</v>
      </c>
      <c r="H387" s="26">
        <v>311000000</v>
      </c>
      <c r="I387" s="35">
        <v>0</v>
      </c>
      <c r="J387" s="35">
        <v>0</v>
      </c>
      <c r="K387" s="35">
        <v>311000000</v>
      </c>
      <c r="L387" s="28">
        <v>311000000</v>
      </c>
      <c r="M387" s="28">
        <v>0</v>
      </c>
      <c r="N387" s="28">
        <v>311000000</v>
      </c>
      <c r="O387" s="28">
        <v>0</v>
      </c>
      <c r="P387" s="30" t="s">
        <v>25</v>
      </c>
      <c r="Q387" s="29" t="s">
        <v>485</v>
      </c>
      <c r="R387" s="29"/>
      <c r="S387" s="33">
        <v>0</v>
      </c>
      <c r="T387" s="88" t="s">
        <v>26</v>
      </c>
      <c r="U387" s="89"/>
    </row>
    <row r="388" spans="1:21" ht="64.5" customHeight="1">
      <c r="A388" s="22">
        <v>361</v>
      </c>
      <c r="B388" s="33" t="s">
        <v>439</v>
      </c>
      <c r="C388" s="22">
        <v>2398</v>
      </c>
      <c r="D388" s="30" t="s">
        <v>422</v>
      </c>
      <c r="E388" s="24">
        <v>8156684</v>
      </c>
      <c r="F388" s="49">
        <v>9000000000</v>
      </c>
      <c r="G388" s="22" t="s">
        <v>24</v>
      </c>
      <c r="H388" s="26">
        <v>329601000</v>
      </c>
      <c r="I388" s="35">
        <v>0</v>
      </c>
      <c r="J388" s="35">
        <v>0</v>
      </c>
      <c r="K388" s="35">
        <v>329601000</v>
      </c>
      <c r="L388" s="28">
        <v>327777000</v>
      </c>
      <c r="M388" s="28">
        <v>0</v>
      </c>
      <c r="N388" s="28">
        <v>327777000</v>
      </c>
      <c r="O388" s="28">
        <v>1824000.0000000123</v>
      </c>
      <c r="P388" s="30" t="s">
        <v>25</v>
      </c>
      <c r="Q388" s="29" t="s">
        <v>485</v>
      </c>
      <c r="R388" s="29" t="s">
        <v>420</v>
      </c>
      <c r="S388" s="73">
        <v>0</v>
      </c>
      <c r="T388" s="88" t="s">
        <v>26</v>
      </c>
      <c r="U388" s="89"/>
    </row>
    <row r="389" spans="1:21" ht="64.5" customHeight="1">
      <c r="A389" s="22">
        <v>362</v>
      </c>
      <c r="B389" s="33" t="s">
        <v>440</v>
      </c>
      <c r="C389" s="22">
        <v>2398</v>
      </c>
      <c r="D389" s="30" t="s">
        <v>422</v>
      </c>
      <c r="E389" s="24">
        <v>8156685</v>
      </c>
      <c r="F389" s="49">
        <v>13959773000</v>
      </c>
      <c r="G389" s="22" t="s">
        <v>24</v>
      </c>
      <c r="H389" s="26">
        <v>355000000</v>
      </c>
      <c r="I389" s="35">
        <v>0</v>
      </c>
      <c r="J389" s="35">
        <v>0</v>
      </c>
      <c r="K389" s="35">
        <v>355000000</v>
      </c>
      <c r="L389" s="28">
        <v>355000000</v>
      </c>
      <c r="M389" s="28">
        <v>0</v>
      </c>
      <c r="N389" s="28">
        <v>355000000</v>
      </c>
      <c r="O389" s="28">
        <v>0</v>
      </c>
      <c r="P389" s="30" t="s">
        <v>25</v>
      </c>
      <c r="Q389" s="29" t="s">
        <v>485</v>
      </c>
      <c r="R389" s="29"/>
      <c r="S389" s="33">
        <v>0</v>
      </c>
      <c r="T389" s="88" t="s">
        <v>26</v>
      </c>
      <c r="U389" s="89"/>
    </row>
    <row r="390" spans="1:21" ht="64.5" customHeight="1">
      <c r="A390" s="22">
        <v>368</v>
      </c>
      <c r="B390" s="33" t="s">
        <v>441</v>
      </c>
      <c r="C390" s="22">
        <v>2398</v>
      </c>
      <c r="D390" s="30" t="s">
        <v>422</v>
      </c>
      <c r="E390" s="24">
        <v>8157673</v>
      </c>
      <c r="F390" s="25">
        <v>6000000000</v>
      </c>
      <c r="G390" s="22" t="s">
        <v>24</v>
      </c>
      <c r="H390" s="26">
        <v>493326000</v>
      </c>
      <c r="I390" s="35">
        <v>0</v>
      </c>
      <c r="J390" s="35">
        <v>0</v>
      </c>
      <c r="K390" s="35">
        <v>493326000</v>
      </c>
      <c r="L390" s="28">
        <v>448087000</v>
      </c>
      <c r="M390" s="28">
        <v>0</v>
      </c>
      <c r="N390" s="28">
        <v>448087000</v>
      </c>
      <c r="O390" s="28">
        <v>45239000.00000003</v>
      </c>
      <c r="P390" s="30" t="s">
        <v>25</v>
      </c>
      <c r="Q390" s="29" t="s">
        <v>485</v>
      </c>
      <c r="R390" s="29" t="s">
        <v>420</v>
      </c>
      <c r="S390" s="73">
        <v>0</v>
      </c>
      <c r="T390" s="88" t="s">
        <v>26</v>
      </c>
      <c r="U390" s="89"/>
    </row>
    <row r="391" spans="1:21" ht="64.5" customHeight="1">
      <c r="A391" s="22">
        <v>369</v>
      </c>
      <c r="B391" s="33" t="s">
        <v>442</v>
      </c>
      <c r="C391" s="22">
        <v>2398</v>
      </c>
      <c r="D391" s="30" t="s">
        <v>422</v>
      </c>
      <c r="E391" s="24">
        <v>8157674</v>
      </c>
      <c r="F391" s="49">
        <v>12735357000</v>
      </c>
      <c r="G391" s="22" t="s">
        <v>24</v>
      </c>
      <c r="H391" s="26">
        <v>80000000</v>
      </c>
      <c r="I391" s="35">
        <v>0</v>
      </c>
      <c r="J391" s="35">
        <v>0</v>
      </c>
      <c r="K391" s="35">
        <v>80000000</v>
      </c>
      <c r="L391" s="28">
        <v>80000000</v>
      </c>
      <c r="M391" s="28">
        <v>0</v>
      </c>
      <c r="N391" s="28">
        <v>80000000</v>
      </c>
      <c r="O391" s="28">
        <v>0</v>
      </c>
      <c r="P391" s="30" t="s">
        <v>25</v>
      </c>
      <c r="Q391" s="29" t="s">
        <v>485</v>
      </c>
      <c r="R391" s="29"/>
      <c r="S391" s="33">
        <v>0</v>
      </c>
      <c r="T391" s="88" t="s">
        <v>26</v>
      </c>
      <c r="U391" s="89"/>
    </row>
    <row r="392" spans="1:21" ht="64.5" customHeight="1">
      <c r="A392" s="22">
        <v>370</v>
      </c>
      <c r="B392" s="33" t="s">
        <v>443</v>
      </c>
      <c r="C392" s="22">
        <v>2398</v>
      </c>
      <c r="D392" s="30" t="s">
        <v>422</v>
      </c>
      <c r="E392" s="24">
        <v>8157675</v>
      </c>
      <c r="F392" s="49">
        <v>3908392000</v>
      </c>
      <c r="G392" s="22" t="s">
        <v>24</v>
      </c>
      <c r="H392" s="26">
        <v>1600000000</v>
      </c>
      <c r="I392" s="35">
        <v>0</v>
      </c>
      <c r="J392" s="35">
        <v>0</v>
      </c>
      <c r="K392" s="35">
        <v>1600000000</v>
      </c>
      <c r="L392" s="28">
        <v>1600000000</v>
      </c>
      <c r="M392" s="28">
        <v>0</v>
      </c>
      <c r="N392" s="28">
        <v>1600000000</v>
      </c>
      <c r="O392" s="28">
        <v>0</v>
      </c>
      <c r="P392" s="30" t="s">
        <v>25</v>
      </c>
      <c r="Q392" s="29" t="s">
        <v>485</v>
      </c>
      <c r="R392" s="29"/>
      <c r="S392" s="33">
        <v>0</v>
      </c>
      <c r="T392" s="88" t="s">
        <v>26</v>
      </c>
      <c r="U392" s="89"/>
    </row>
    <row r="393" spans="1:21" ht="64.5" customHeight="1">
      <c r="A393" s="22">
        <v>372</v>
      </c>
      <c r="B393" s="33" t="s">
        <v>444</v>
      </c>
      <c r="C393" s="22">
        <v>2398</v>
      </c>
      <c r="D393" s="30" t="s">
        <v>422</v>
      </c>
      <c r="E393" s="24">
        <v>8157677</v>
      </c>
      <c r="F393" s="49">
        <v>9000000000</v>
      </c>
      <c r="G393" s="22" t="s">
        <v>24</v>
      </c>
      <c r="H393" s="26">
        <v>160000000</v>
      </c>
      <c r="I393" s="35">
        <v>0</v>
      </c>
      <c r="J393" s="35">
        <v>0</v>
      </c>
      <c r="K393" s="35">
        <v>160000000</v>
      </c>
      <c r="L393" s="28">
        <v>160000000</v>
      </c>
      <c r="M393" s="28">
        <v>0</v>
      </c>
      <c r="N393" s="28">
        <v>160000000</v>
      </c>
      <c r="O393" s="28">
        <v>0</v>
      </c>
      <c r="P393" s="30" t="s">
        <v>25</v>
      </c>
      <c r="Q393" s="29" t="s">
        <v>485</v>
      </c>
      <c r="R393" s="29"/>
      <c r="S393" s="33">
        <v>0</v>
      </c>
      <c r="T393" s="88" t="s">
        <v>26</v>
      </c>
      <c r="U393" s="89"/>
    </row>
    <row r="394" spans="1:21" ht="64.5" customHeight="1">
      <c r="A394" s="22">
        <v>374</v>
      </c>
      <c r="B394" s="33" t="s">
        <v>445</v>
      </c>
      <c r="C394" s="22">
        <v>2398</v>
      </c>
      <c r="D394" s="30" t="s">
        <v>422</v>
      </c>
      <c r="E394" s="24">
        <v>8157761</v>
      </c>
      <c r="F394" s="25">
        <v>7510264000</v>
      </c>
      <c r="G394" s="22" t="s">
        <v>24</v>
      </c>
      <c r="H394" s="26">
        <v>1469000000</v>
      </c>
      <c r="I394" s="35">
        <v>0</v>
      </c>
      <c r="J394" s="35">
        <v>0</v>
      </c>
      <c r="K394" s="35">
        <v>1469000000</v>
      </c>
      <c r="L394" s="28">
        <v>1352874000</v>
      </c>
      <c r="M394" s="28">
        <v>0</v>
      </c>
      <c r="N394" s="28">
        <v>1352874000</v>
      </c>
      <c r="O394" s="28">
        <v>116125999.99999997</v>
      </c>
      <c r="P394" s="30" t="s">
        <v>25</v>
      </c>
      <c r="Q394" s="29" t="s">
        <v>485</v>
      </c>
      <c r="R394" s="29" t="s">
        <v>420</v>
      </c>
      <c r="S394" s="73">
        <v>0</v>
      </c>
      <c r="T394" s="88" t="s">
        <v>26</v>
      </c>
      <c r="U394" s="89"/>
    </row>
    <row r="395" spans="1:21" ht="64.5" customHeight="1">
      <c r="A395" s="22">
        <v>375</v>
      </c>
      <c r="B395" s="33" t="s">
        <v>446</v>
      </c>
      <c r="C395" s="22">
        <v>2398</v>
      </c>
      <c r="D395" s="30" t="s">
        <v>422</v>
      </c>
      <c r="E395" s="24">
        <v>8157764</v>
      </c>
      <c r="F395" s="25">
        <v>653032000000</v>
      </c>
      <c r="G395" s="22" t="s">
        <v>24</v>
      </c>
      <c r="H395" s="26">
        <v>450000000</v>
      </c>
      <c r="I395" s="35">
        <v>0</v>
      </c>
      <c r="J395" s="35">
        <v>0</v>
      </c>
      <c r="K395" s="35">
        <v>450000000</v>
      </c>
      <c r="L395" s="28">
        <v>429384000</v>
      </c>
      <c r="M395" s="28">
        <v>0</v>
      </c>
      <c r="N395" s="28">
        <v>429384000</v>
      </c>
      <c r="O395" s="28">
        <v>20615999.999999985</v>
      </c>
      <c r="P395" s="30" t="s">
        <v>25</v>
      </c>
      <c r="Q395" s="29" t="s">
        <v>485</v>
      </c>
      <c r="R395" s="29" t="s">
        <v>420</v>
      </c>
      <c r="S395" s="73">
        <v>0</v>
      </c>
      <c r="T395" s="88" t="s">
        <v>26</v>
      </c>
      <c r="U395" s="89"/>
    </row>
    <row r="396" spans="1:21" ht="64.5" customHeight="1">
      <c r="A396" s="22">
        <v>377</v>
      </c>
      <c r="B396" s="33" t="s">
        <v>447</v>
      </c>
      <c r="C396" s="22">
        <v>2398</v>
      </c>
      <c r="D396" s="30" t="s">
        <v>422</v>
      </c>
      <c r="E396" s="24">
        <v>8157977</v>
      </c>
      <c r="F396" s="25">
        <v>1835000000</v>
      </c>
      <c r="G396" s="22" t="s">
        <v>24</v>
      </c>
      <c r="H396" s="26">
        <v>221474000</v>
      </c>
      <c r="I396" s="35">
        <v>0</v>
      </c>
      <c r="J396" s="35">
        <v>0</v>
      </c>
      <c r="K396" s="35">
        <v>221474000</v>
      </c>
      <c r="L396" s="28">
        <v>200238900</v>
      </c>
      <c r="M396" s="28">
        <v>0</v>
      </c>
      <c r="N396" s="28">
        <v>200238900</v>
      </c>
      <c r="O396" s="28">
        <v>21235099.999999989</v>
      </c>
      <c r="P396" s="30" t="s">
        <v>25</v>
      </c>
      <c r="Q396" s="29" t="s">
        <v>485</v>
      </c>
      <c r="R396" s="29" t="s">
        <v>420</v>
      </c>
      <c r="S396" s="73">
        <v>0</v>
      </c>
      <c r="T396" s="88" t="s">
        <v>26</v>
      </c>
      <c r="U396" s="89"/>
    </row>
    <row r="397" spans="1:21" ht="64.5" customHeight="1">
      <c r="A397" s="22">
        <v>384</v>
      </c>
      <c r="B397" s="33" t="s">
        <v>448</v>
      </c>
      <c r="C397" s="22">
        <v>2398</v>
      </c>
      <c r="D397" s="30" t="s">
        <v>422</v>
      </c>
      <c r="E397" s="24">
        <v>8158632</v>
      </c>
      <c r="F397" s="25">
        <v>5365754000</v>
      </c>
      <c r="G397" s="22" t="s">
        <v>24</v>
      </c>
      <c r="H397" s="26">
        <v>215000000</v>
      </c>
      <c r="I397" s="35">
        <v>0</v>
      </c>
      <c r="J397" s="35">
        <v>0</v>
      </c>
      <c r="K397" s="35">
        <v>215000000</v>
      </c>
      <c r="L397" s="28">
        <v>193498000</v>
      </c>
      <c r="M397" s="28">
        <v>0</v>
      </c>
      <c r="N397" s="28">
        <v>193498000</v>
      </c>
      <c r="O397" s="28">
        <v>21502000.000000011</v>
      </c>
      <c r="P397" s="30" t="s">
        <v>25</v>
      </c>
      <c r="Q397" s="29" t="s">
        <v>485</v>
      </c>
      <c r="R397" s="29" t="s">
        <v>420</v>
      </c>
      <c r="S397" s="73">
        <v>0</v>
      </c>
      <c r="T397" s="88" t="s">
        <v>26</v>
      </c>
      <c r="U397" s="89"/>
    </row>
    <row r="398" spans="1:21" ht="64.5" customHeight="1">
      <c r="A398" s="22">
        <v>386</v>
      </c>
      <c r="B398" s="33" t="s">
        <v>449</v>
      </c>
      <c r="C398" s="22">
        <v>2398</v>
      </c>
      <c r="D398" s="30" t="s">
        <v>422</v>
      </c>
      <c r="E398" s="24">
        <v>8159060</v>
      </c>
      <c r="F398" s="49">
        <v>5000000000</v>
      </c>
      <c r="G398" s="22" t="s">
        <v>24</v>
      </c>
      <c r="H398" s="26">
        <v>283000000</v>
      </c>
      <c r="I398" s="35">
        <v>0</v>
      </c>
      <c r="J398" s="35">
        <v>0</v>
      </c>
      <c r="K398" s="35">
        <v>283000000</v>
      </c>
      <c r="L398" s="28">
        <v>283000000</v>
      </c>
      <c r="M398" s="28">
        <v>0</v>
      </c>
      <c r="N398" s="28">
        <v>283000000</v>
      </c>
      <c r="O398" s="28">
        <v>0</v>
      </c>
      <c r="P398" s="30" t="s">
        <v>25</v>
      </c>
      <c r="Q398" s="29" t="s">
        <v>485</v>
      </c>
      <c r="R398" s="29"/>
      <c r="S398" s="33">
        <v>0</v>
      </c>
      <c r="T398" s="88" t="s">
        <v>26</v>
      </c>
      <c r="U398" s="89"/>
    </row>
    <row r="399" spans="1:21" ht="64.5" customHeight="1">
      <c r="A399" s="22">
        <v>387</v>
      </c>
      <c r="B399" s="33" t="s">
        <v>450</v>
      </c>
      <c r="C399" s="22">
        <v>2398</v>
      </c>
      <c r="D399" s="30" t="s">
        <v>422</v>
      </c>
      <c r="E399" s="24">
        <v>8159200</v>
      </c>
      <c r="F399" s="49">
        <v>4500000000</v>
      </c>
      <c r="G399" s="22" t="s">
        <v>24</v>
      </c>
      <c r="H399" s="26">
        <v>700000000</v>
      </c>
      <c r="I399" s="35">
        <v>0</v>
      </c>
      <c r="J399" s="35">
        <v>0</v>
      </c>
      <c r="K399" s="35">
        <v>700000000</v>
      </c>
      <c r="L399" s="28">
        <v>700000000</v>
      </c>
      <c r="M399" s="28">
        <v>0</v>
      </c>
      <c r="N399" s="28">
        <v>700000000</v>
      </c>
      <c r="O399" s="28">
        <v>0</v>
      </c>
      <c r="P399" s="30" t="s">
        <v>25</v>
      </c>
      <c r="Q399" s="29" t="s">
        <v>485</v>
      </c>
      <c r="R399" s="29"/>
      <c r="S399" s="33">
        <v>0</v>
      </c>
      <c r="T399" s="88" t="s">
        <v>26</v>
      </c>
      <c r="U399" s="89"/>
    </row>
    <row r="400" spans="1:21" ht="64.5" customHeight="1">
      <c r="A400" s="22">
        <v>394</v>
      </c>
      <c r="B400" s="31" t="s">
        <v>451</v>
      </c>
      <c r="C400" s="22">
        <v>3207</v>
      </c>
      <c r="D400" s="23" t="s">
        <v>175</v>
      </c>
      <c r="E400" s="24">
        <v>7816361</v>
      </c>
      <c r="F400" s="25">
        <v>1239118546000</v>
      </c>
      <c r="G400" s="22" t="s">
        <v>751</v>
      </c>
      <c r="H400" s="26">
        <v>111931000000</v>
      </c>
      <c r="I400" s="27">
        <v>0</v>
      </c>
      <c r="J400" s="27">
        <v>0</v>
      </c>
      <c r="K400" s="27">
        <v>111931000000</v>
      </c>
      <c r="L400" s="28">
        <v>81618681493</v>
      </c>
      <c r="M400" s="28">
        <v>0</v>
      </c>
      <c r="N400" s="28">
        <v>81618681493</v>
      </c>
      <c r="O400" s="28">
        <v>30312318507.000004</v>
      </c>
      <c r="P400" s="24" t="s">
        <v>25</v>
      </c>
      <c r="Q400" s="29" t="s">
        <v>485</v>
      </c>
      <c r="R400" s="29" t="s">
        <v>420</v>
      </c>
      <c r="S400" s="73">
        <v>0</v>
      </c>
      <c r="T400" s="88" t="s">
        <v>26</v>
      </c>
      <c r="U400" s="89"/>
    </row>
    <row r="401" spans="1:21" ht="64.5" customHeight="1">
      <c r="A401" s="22">
        <v>72</v>
      </c>
      <c r="B401" s="33" t="s">
        <v>452</v>
      </c>
      <c r="C401" s="22">
        <v>2398</v>
      </c>
      <c r="D401" s="30" t="s">
        <v>422</v>
      </c>
      <c r="E401" s="24">
        <v>7954051</v>
      </c>
      <c r="F401" s="49">
        <v>9500000000</v>
      </c>
      <c r="G401" s="22" t="s">
        <v>24</v>
      </c>
      <c r="H401" s="26">
        <v>40000000</v>
      </c>
      <c r="I401" s="35">
        <v>0</v>
      </c>
      <c r="J401" s="35">
        <v>0</v>
      </c>
      <c r="K401" s="35">
        <v>40000000</v>
      </c>
      <c r="L401" s="28">
        <v>40000000</v>
      </c>
      <c r="M401" s="28">
        <v>0</v>
      </c>
      <c r="N401" s="28">
        <v>40000000</v>
      </c>
      <c r="O401" s="28">
        <v>0</v>
      </c>
      <c r="P401" s="30" t="s">
        <v>25</v>
      </c>
      <c r="Q401" s="29" t="s">
        <v>493</v>
      </c>
      <c r="R401" s="29"/>
      <c r="S401" s="33">
        <v>0</v>
      </c>
      <c r="T401" s="88" t="s">
        <v>26</v>
      </c>
      <c r="U401" s="89"/>
    </row>
    <row r="402" spans="1:21" ht="64.5" customHeight="1">
      <c r="A402" s="22">
        <v>371</v>
      </c>
      <c r="B402" s="33" t="s">
        <v>453</v>
      </c>
      <c r="C402" s="22">
        <v>2398</v>
      </c>
      <c r="D402" s="30" t="s">
        <v>422</v>
      </c>
      <c r="E402" s="24">
        <v>8157676</v>
      </c>
      <c r="F402" s="49">
        <v>3073289000</v>
      </c>
      <c r="G402" s="22" t="s">
        <v>24</v>
      </c>
      <c r="H402" s="26">
        <v>15000000</v>
      </c>
      <c r="I402" s="35">
        <v>0</v>
      </c>
      <c r="J402" s="35">
        <v>0</v>
      </c>
      <c r="K402" s="35">
        <v>15000000</v>
      </c>
      <c r="L402" s="28">
        <v>15000000</v>
      </c>
      <c r="M402" s="28">
        <v>0</v>
      </c>
      <c r="N402" s="28">
        <v>15000000</v>
      </c>
      <c r="O402" s="28">
        <v>0</v>
      </c>
      <c r="P402" s="30" t="s">
        <v>25</v>
      </c>
      <c r="Q402" s="29" t="s">
        <v>493</v>
      </c>
      <c r="R402" s="29"/>
      <c r="S402" s="33">
        <v>0</v>
      </c>
      <c r="T402" s="88" t="s">
        <v>26</v>
      </c>
      <c r="U402" s="89"/>
    </row>
    <row r="403" spans="1:21" ht="64.5" customHeight="1">
      <c r="A403" s="22">
        <v>378</v>
      </c>
      <c r="B403" s="33" t="s">
        <v>454</v>
      </c>
      <c r="C403" s="22">
        <v>2398</v>
      </c>
      <c r="D403" s="30" t="s">
        <v>422</v>
      </c>
      <c r="E403" s="24">
        <v>8158233</v>
      </c>
      <c r="F403" s="25">
        <v>981923000</v>
      </c>
      <c r="G403" s="22" t="s">
        <v>24</v>
      </c>
      <c r="H403" s="26">
        <v>53280000</v>
      </c>
      <c r="I403" s="35">
        <v>0</v>
      </c>
      <c r="J403" s="35">
        <v>0</v>
      </c>
      <c r="K403" s="35">
        <v>53280000</v>
      </c>
      <c r="L403" s="28">
        <v>47952000</v>
      </c>
      <c r="M403" s="28">
        <v>0</v>
      </c>
      <c r="N403" s="28">
        <v>47952000</v>
      </c>
      <c r="O403" s="28">
        <v>5328000.0000000028</v>
      </c>
      <c r="P403" s="30" t="s">
        <v>25</v>
      </c>
      <c r="Q403" s="29" t="s">
        <v>493</v>
      </c>
      <c r="R403" s="29" t="s">
        <v>420</v>
      </c>
      <c r="S403" s="73">
        <v>0</v>
      </c>
      <c r="T403" s="88" t="s">
        <v>26</v>
      </c>
      <c r="U403" s="89"/>
    </row>
    <row r="404" spans="1:21" ht="64.5" customHeight="1">
      <c r="A404" s="22">
        <v>380</v>
      </c>
      <c r="B404" s="33" t="s">
        <v>455</v>
      </c>
      <c r="C404" s="22">
        <v>2398</v>
      </c>
      <c r="D404" s="30" t="s">
        <v>422</v>
      </c>
      <c r="E404" s="24">
        <v>8158441</v>
      </c>
      <c r="F404" s="25">
        <v>3554364000</v>
      </c>
      <c r="G404" s="22" t="s">
        <v>24</v>
      </c>
      <c r="H404" s="26">
        <v>156940000</v>
      </c>
      <c r="I404" s="35">
        <v>0</v>
      </c>
      <c r="J404" s="35">
        <v>0</v>
      </c>
      <c r="K404" s="35">
        <v>156940000</v>
      </c>
      <c r="L404" s="28">
        <v>141246000</v>
      </c>
      <c r="M404" s="28">
        <v>0</v>
      </c>
      <c r="N404" s="28">
        <v>141246000</v>
      </c>
      <c r="O404" s="28">
        <v>15693999.999999989</v>
      </c>
      <c r="P404" s="30" t="s">
        <v>25</v>
      </c>
      <c r="Q404" s="29" t="s">
        <v>493</v>
      </c>
      <c r="R404" s="29" t="s">
        <v>420</v>
      </c>
      <c r="S404" s="73">
        <v>0</v>
      </c>
      <c r="T404" s="88" t="s">
        <v>26</v>
      </c>
      <c r="U404" s="89"/>
    </row>
    <row r="405" spans="1:21" ht="64.5" customHeight="1">
      <c r="A405" s="22">
        <v>393</v>
      </c>
      <c r="B405" s="33" t="s">
        <v>456</v>
      </c>
      <c r="C405" s="22">
        <v>3307</v>
      </c>
      <c r="D405" s="34" t="s">
        <v>457</v>
      </c>
      <c r="E405" s="24">
        <v>8170235</v>
      </c>
      <c r="F405" s="25">
        <v>22301000000</v>
      </c>
      <c r="G405" s="22">
        <v>69</v>
      </c>
      <c r="H405" s="26">
        <v>22000000000</v>
      </c>
      <c r="I405" s="35">
        <v>0</v>
      </c>
      <c r="J405" s="35">
        <v>0</v>
      </c>
      <c r="K405" s="35">
        <v>22000000000</v>
      </c>
      <c r="L405" s="28">
        <v>177627000</v>
      </c>
      <c r="M405" s="28">
        <v>0</v>
      </c>
      <c r="N405" s="28">
        <v>177627000</v>
      </c>
      <c r="O405" s="28">
        <v>21822373000</v>
      </c>
      <c r="P405" s="30" t="s">
        <v>25</v>
      </c>
      <c r="Q405" s="29" t="s">
        <v>559</v>
      </c>
      <c r="R405" s="29" t="s">
        <v>458</v>
      </c>
      <c r="S405" s="73">
        <v>21822373000</v>
      </c>
      <c r="T405" s="88" t="s">
        <v>26</v>
      </c>
      <c r="U405" s="90"/>
    </row>
    <row r="406" spans="1:21" s="106" customFormat="1" ht="64.5" customHeight="1">
      <c r="A406" s="116"/>
      <c r="B406" s="117"/>
      <c r="C406" s="116"/>
      <c r="D406" s="118"/>
      <c r="E406" s="119"/>
      <c r="F406" s="120"/>
      <c r="G406" s="116"/>
      <c r="H406" s="121"/>
      <c r="I406" s="122"/>
      <c r="J406" s="122"/>
      <c r="K406" s="122"/>
      <c r="L406" s="123"/>
      <c r="M406" s="123"/>
      <c r="N406" s="123">
        <f>SUBTOTAL(109,N11:N405)</f>
        <v>1989087402562</v>
      </c>
      <c r="O406" s="123"/>
      <c r="P406" s="124"/>
      <c r="Q406" s="125"/>
      <c r="R406" s="125"/>
      <c r="S406" s="126"/>
      <c r="T406" s="124"/>
      <c r="U406" s="127"/>
    </row>
    <row r="407" spans="1:21" ht="64.5" customHeight="1">
      <c r="A407" s="52"/>
      <c r="B407" s="52"/>
      <c r="C407" s="16"/>
      <c r="D407" s="53"/>
      <c r="E407" s="14"/>
      <c r="F407" s="54"/>
      <c r="G407" s="52"/>
      <c r="H407" s="128">
        <f>SUBTOTAL(109,H11:H405)</f>
        <v>2555514686199</v>
      </c>
      <c r="I407" s="128">
        <f>SUBTOTAL(109,I11:I405)</f>
        <v>15000000000</v>
      </c>
      <c r="J407" s="128">
        <f>SUBTOTAL(109,J11:J405)</f>
        <v>450702883011</v>
      </c>
      <c r="K407" s="128">
        <f>SUBTOTAL(109,K11:K405)</f>
        <v>2089811803188</v>
      </c>
      <c r="L407" s="17"/>
      <c r="M407" s="17"/>
      <c r="N407" s="17"/>
      <c r="O407" s="17"/>
      <c r="P407" s="18"/>
      <c r="Q407" s="50"/>
      <c r="R407" s="50"/>
      <c r="S407" s="20"/>
      <c r="T407" s="15"/>
    </row>
    <row r="408" spans="1:21" ht="64.5" customHeight="1">
      <c r="A408" s="52"/>
      <c r="B408" s="52"/>
      <c r="C408" s="16"/>
      <c r="D408" s="53"/>
      <c r="E408" s="14"/>
      <c r="F408" s="54"/>
      <c r="G408" s="52"/>
      <c r="H408" s="54">
        <f>SUM(H12:H405)</f>
        <v>2550514686199</v>
      </c>
      <c r="I408" s="115"/>
      <c r="J408" s="115"/>
      <c r="K408" s="115"/>
      <c r="L408" s="17"/>
      <c r="M408" s="17"/>
      <c r="N408" s="17"/>
      <c r="O408" s="17"/>
      <c r="P408" s="18"/>
      <c r="Q408" s="50"/>
      <c r="R408" s="50"/>
      <c r="S408" s="20"/>
      <c r="T408" s="15"/>
    </row>
    <row r="409" spans="1:21" ht="64.5" customHeight="1">
      <c r="A409" s="52"/>
      <c r="B409" s="52"/>
      <c r="C409" s="16"/>
      <c r="D409" s="53"/>
      <c r="E409" s="14"/>
      <c r="F409" s="54"/>
      <c r="G409" s="52"/>
      <c r="H409" s="115"/>
      <c r="I409" s="115"/>
      <c r="J409" s="115"/>
      <c r="K409" s="115"/>
      <c r="L409" s="17"/>
      <c r="M409" s="17"/>
      <c r="N409" s="17"/>
      <c r="O409" s="17"/>
      <c r="P409" s="18"/>
      <c r="Q409" s="50"/>
      <c r="R409" s="50"/>
      <c r="S409" s="20"/>
      <c r="T409" s="15"/>
    </row>
    <row r="410" spans="1:21" ht="64.5" customHeight="1">
      <c r="A410" s="52"/>
      <c r="B410" s="52"/>
      <c r="C410" s="16"/>
      <c r="D410" s="53"/>
      <c r="E410" s="14"/>
      <c r="F410" s="54"/>
      <c r="G410" s="52"/>
      <c r="H410" s="17">
        <f>SUBTOTAL(109,H11:H405)</f>
        <v>2555514686199</v>
      </c>
      <c r="I410" s="17">
        <f t="shared" ref="I410:M410" si="1">SUBTOTAL(109,I11:I405)</f>
        <v>15000000000</v>
      </c>
      <c r="J410" s="17">
        <f t="shared" si="1"/>
        <v>450702883011</v>
      </c>
      <c r="K410" s="17">
        <f t="shared" si="1"/>
        <v>2089811803188</v>
      </c>
      <c r="L410" s="17">
        <f t="shared" si="1"/>
        <v>2425319692311</v>
      </c>
      <c r="M410" s="17">
        <f t="shared" si="1"/>
        <v>436232289749</v>
      </c>
      <c r="N410" s="17">
        <f>SUBTOTAL(109,N11:N405)</f>
        <v>1989087402562</v>
      </c>
      <c r="O410" s="17"/>
      <c r="P410" s="18"/>
      <c r="Q410" s="50"/>
      <c r="R410" s="50"/>
      <c r="S410" s="20"/>
      <c r="T410" s="15"/>
    </row>
    <row r="411" spans="1:21" ht="64.5" customHeight="1">
      <c r="A411" s="52"/>
      <c r="B411" s="52"/>
      <c r="C411" s="16"/>
      <c r="D411" s="53"/>
      <c r="E411" s="14"/>
      <c r="F411" s="54"/>
      <c r="G411" s="52"/>
      <c r="H411" s="115"/>
      <c r="I411" s="115"/>
      <c r="J411" s="115"/>
      <c r="K411" s="115"/>
      <c r="L411" s="17"/>
      <c r="M411" s="17"/>
      <c r="N411" s="17"/>
      <c r="O411" s="17"/>
      <c r="P411" s="18"/>
      <c r="Q411" s="50"/>
      <c r="R411" s="50"/>
      <c r="S411" s="20"/>
      <c r="T411" s="15"/>
    </row>
    <row r="412" spans="1:21" ht="64.5" customHeight="1">
      <c r="A412" s="52"/>
      <c r="B412" s="391" t="s">
        <v>732</v>
      </c>
      <c r="C412" s="391"/>
      <c r="D412" s="391"/>
      <c r="E412" s="391"/>
      <c r="F412" s="391"/>
      <c r="G412" s="391"/>
      <c r="H412" s="391"/>
      <c r="I412" s="391"/>
      <c r="J412" s="391"/>
      <c r="K412" s="391"/>
      <c r="L412" s="391"/>
      <c r="M412" s="391"/>
      <c r="N412" s="391"/>
      <c r="O412" s="391"/>
      <c r="P412" s="391"/>
      <c r="Q412" s="391"/>
      <c r="R412" s="391"/>
      <c r="S412" s="391"/>
      <c r="T412" s="15"/>
    </row>
    <row r="413" spans="1:21" s="86" customFormat="1" ht="64.5" customHeight="1">
      <c r="A413" s="80"/>
      <c r="B413" s="80" t="s">
        <v>730</v>
      </c>
      <c r="C413" s="81"/>
      <c r="D413" s="81"/>
      <c r="E413" s="81"/>
      <c r="F413" s="82"/>
      <c r="G413" s="80"/>
      <c r="H413" s="80"/>
      <c r="I413" s="82"/>
      <c r="J413" s="392" t="s">
        <v>733</v>
      </c>
      <c r="K413" s="392"/>
      <c r="L413" s="392"/>
      <c r="M413" s="392"/>
      <c r="N413" s="392"/>
      <c r="O413" s="83"/>
      <c r="P413" s="82"/>
      <c r="Q413" s="84"/>
      <c r="R413" s="84"/>
      <c r="S413" s="85"/>
      <c r="T413" s="80"/>
    </row>
    <row r="414" spans="1:21" ht="64.5" customHeight="1">
      <c r="A414" s="52"/>
      <c r="B414" s="52"/>
      <c r="C414" s="16"/>
      <c r="D414" s="53"/>
      <c r="E414" s="14"/>
      <c r="F414" s="54"/>
      <c r="G414" s="52"/>
      <c r="H414" s="56"/>
      <c r="I414" s="54"/>
      <c r="J414" s="54"/>
      <c r="K414" s="57"/>
      <c r="L414" s="17"/>
      <c r="M414" s="17"/>
      <c r="N414" s="17"/>
      <c r="O414" s="17"/>
      <c r="P414" s="52"/>
      <c r="Q414" s="55"/>
      <c r="R414" s="55"/>
      <c r="S414" s="20"/>
      <c r="T414" s="15"/>
    </row>
    <row r="415" spans="1:21" ht="64.5" customHeight="1">
      <c r="A415" s="52"/>
      <c r="B415" s="52"/>
      <c r="C415" s="16"/>
      <c r="D415" s="53"/>
      <c r="E415" s="14"/>
      <c r="F415" s="54"/>
      <c r="G415" s="52"/>
      <c r="H415" s="56"/>
      <c r="I415" s="54"/>
      <c r="J415" s="54"/>
      <c r="K415" s="57"/>
      <c r="L415" s="17"/>
      <c r="M415" s="17"/>
      <c r="N415" s="17"/>
      <c r="O415" s="17"/>
      <c r="P415" s="52"/>
      <c r="Q415" s="55"/>
      <c r="R415" s="55"/>
      <c r="S415" s="20"/>
      <c r="T415" s="15"/>
    </row>
    <row r="416" spans="1:21" ht="64.5" customHeight="1">
      <c r="A416" s="52"/>
      <c r="B416" s="52"/>
      <c r="C416" s="16"/>
      <c r="D416" s="53"/>
      <c r="E416" s="14"/>
      <c r="F416" s="54"/>
      <c r="G416" s="52"/>
      <c r="H416" s="56"/>
      <c r="I416" s="54"/>
      <c r="J416" s="54"/>
      <c r="K416" s="57"/>
      <c r="L416" s="17"/>
      <c r="M416" s="17"/>
      <c r="N416" s="17"/>
      <c r="O416" s="17"/>
      <c r="P416" s="52"/>
      <c r="Q416" s="55"/>
      <c r="R416" s="55"/>
      <c r="S416" s="20"/>
      <c r="T416" s="15"/>
    </row>
    <row r="417" spans="1:20" ht="64.5" customHeight="1">
      <c r="A417" s="52"/>
      <c r="B417" s="52"/>
      <c r="C417" s="16"/>
      <c r="D417" s="53"/>
      <c r="E417" s="14"/>
      <c r="F417" s="54"/>
      <c r="G417" s="52"/>
      <c r="H417" s="56"/>
      <c r="I417" s="54"/>
      <c r="J417" s="54"/>
      <c r="K417" s="57"/>
      <c r="L417" s="17"/>
      <c r="M417" s="17"/>
      <c r="N417" s="17"/>
      <c r="O417" s="17"/>
      <c r="P417" s="52"/>
      <c r="Q417" s="55"/>
      <c r="R417" s="55"/>
      <c r="S417" s="20"/>
      <c r="T417" s="15"/>
    </row>
    <row r="418" spans="1:20" s="86" customFormat="1" ht="64.5" customHeight="1">
      <c r="A418" s="80"/>
      <c r="B418" s="80" t="s">
        <v>734</v>
      </c>
      <c r="C418" s="81"/>
      <c r="D418" s="81"/>
      <c r="E418" s="81"/>
      <c r="F418" s="82"/>
      <c r="G418" s="80"/>
      <c r="H418" s="80"/>
      <c r="I418" s="82"/>
      <c r="J418" s="392" t="s">
        <v>735</v>
      </c>
      <c r="K418" s="392"/>
      <c r="L418" s="392"/>
      <c r="M418" s="392"/>
      <c r="N418" s="392"/>
      <c r="O418" s="83"/>
      <c r="P418" s="82"/>
      <c r="Q418" s="84"/>
      <c r="R418" s="84"/>
      <c r="S418" s="85"/>
      <c r="T418" s="80"/>
    </row>
    <row r="419" spans="1:20" ht="64.5" customHeight="1">
      <c r="A419" s="52"/>
      <c r="B419" s="52"/>
      <c r="C419" s="16"/>
      <c r="D419" s="53"/>
      <c r="E419" s="14"/>
      <c r="F419" s="54"/>
      <c r="G419" s="52"/>
      <c r="H419" s="56" t="s">
        <v>738</v>
      </c>
      <c r="I419" s="54"/>
      <c r="J419" s="54"/>
      <c r="K419" s="57"/>
      <c r="L419" s="17"/>
      <c r="M419" s="17"/>
      <c r="N419" s="17"/>
      <c r="O419" s="17"/>
      <c r="P419" s="52"/>
      <c r="Q419" s="55"/>
      <c r="R419" s="55"/>
      <c r="S419" s="20"/>
      <c r="T419" s="15"/>
    </row>
    <row r="420" spans="1:20" ht="64.5" customHeight="1">
      <c r="A420" s="52"/>
      <c r="B420" s="52"/>
      <c r="C420" s="16"/>
      <c r="D420" s="53"/>
      <c r="E420" s="14"/>
      <c r="F420" s="54"/>
      <c r="G420" s="52"/>
      <c r="H420" s="56"/>
      <c r="I420" s="54"/>
      <c r="J420" s="54"/>
      <c r="K420" s="57"/>
      <c r="L420" s="17"/>
      <c r="M420" s="17"/>
      <c r="N420" s="17"/>
      <c r="O420" s="17"/>
      <c r="P420" s="52"/>
      <c r="Q420" s="55"/>
      <c r="R420" s="55"/>
      <c r="S420" s="20"/>
      <c r="T420" s="15"/>
    </row>
    <row r="421" spans="1:20" ht="64.5" customHeight="1">
      <c r="A421" s="52"/>
      <c r="B421" s="52"/>
      <c r="C421" s="16"/>
      <c r="D421" s="53"/>
      <c r="E421" s="14"/>
      <c r="F421" s="54"/>
      <c r="G421" s="52"/>
      <c r="H421" s="56"/>
      <c r="I421" s="54"/>
      <c r="J421" s="54"/>
      <c r="K421" s="57"/>
      <c r="L421" s="17"/>
      <c r="M421" s="17"/>
      <c r="N421" s="17"/>
      <c r="O421" s="17"/>
      <c r="P421" s="52"/>
      <c r="Q421" s="55"/>
      <c r="R421" s="55"/>
      <c r="S421" s="20"/>
      <c r="T421" s="15"/>
    </row>
    <row r="422" spans="1:20" ht="64.5" customHeight="1">
      <c r="A422" s="52"/>
      <c r="B422" s="52"/>
      <c r="C422" s="16"/>
      <c r="D422" s="53"/>
      <c r="E422" s="14"/>
      <c r="F422" s="54"/>
      <c r="G422" s="52"/>
      <c r="H422" s="56"/>
      <c r="I422" s="54"/>
      <c r="J422" s="54"/>
      <c r="K422" s="57"/>
      <c r="L422" s="17"/>
      <c r="M422" s="17"/>
      <c r="N422" s="17"/>
      <c r="O422" s="17"/>
      <c r="P422" s="52"/>
      <c r="Q422" s="55"/>
      <c r="R422" s="55"/>
      <c r="S422" s="20"/>
      <c r="T422" s="15"/>
    </row>
    <row r="423" spans="1:20" ht="64.5" customHeight="1">
      <c r="A423" s="52"/>
      <c r="B423" s="52"/>
      <c r="C423" s="16"/>
      <c r="D423" s="53"/>
      <c r="E423" s="14"/>
      <c r="F423" s="54"/>
      <c r="G423" s="52"/>
      <c r="H423" s="56"/>
      <c r="I423" s="54"/>
      <c r="J423" s="54"/>
      <c r="K423" s="57"/>
      <c r="L423" s="17"/>
      <c r="M423" s="17"/>
      <c r="N423" s="17"/>
      <c r="O423" s="17"/>
      <c r="P423" s="52"/>
      <c r="Q423" s="55"/>
      <c r="R423" s="55"/>
      <c r="S423" s="20"/>
      <c r="T423" s="15"/>
    </row>
    <row r="424" spans="1:20" ht="64.5" customHeight="1">
      <c r="A424" s="52"/>
      <c r="B424" s="52"/>
      <c r="C424" s="16"/>
      <c r="D424" s="53"/>
      <c r="E424" s="14"/>
      <c r="F424" s="54"/>
      <c r="G424" s="52"/>
      <c r="H424" s="56"/>
      <c r="I424" s="54"/>
      <c r="J424" s="54"/>
      <c r="K424" s="57"/>
      <c r="L424" s="17"/>
      <c r="M424" s="17"/>
      <c r="N424" s="17"/>
      <c r="O424" s="17"/>
      <c r="P424" s="52"/>
      <c r="Q424" s="55"/>
      <c r="R424" s="55"/>
      <c r="S424" s="20"/>
      <c r="T424" s="15"/>
    </row>
    <row r="425" spans="1:20" ht="64.5" customHeight="1">
      <c r="A425" s="52"/>
      <c r="B425" s="52"/>
      <c r="C425" s="16"/>
      <c r="D425" s="53"/>
      <c r="E425" s="14"/>
      <c r="F425" s="54"/>
      <c r="G425" s="52"/>
      <c r="H425" s="56"/>
      <c r="I425" s="54"/>
      <c r="J425" s="54"/>
      <c r="K425" s="57"/>
      <c r="L425" s="17"/>
      <c r="M425" s="17"/>
      <c r="N425" s="17"/>
      <c r="O425" s="17"/>
      <c r="P425" s="52"/>
      <c r="Q425" s="55"/>
      <c r="R425" s="55"/>
      <c r="S425" s="20"/>
      <c r="T425" s="15"/>
    </row>
    <row r="426" spans="1:20" ht="64.5" customHeight="1">
      <c r="A426" s="52"/>
      <c r="B426" s="52"/>
      <c r="C426" s="16"/>
      <c r="D426" s="53"/>
      <c r="E426" s="14"/>
      <c r="F426" s="54"/>
      <c r="G426" s="52"/>
      <c r="H426" s="56"/>
      <c r="I426" s="54"/>
      <c r="J426" s="54"/>
      <c r="K426" s="57"/>
      <c r="L426" s="17"/>
      <c r="M426" s="17"/>
      <c r="N426" s="17"/>
      <c r="O426" s="17"/>
      <c r="P426" s="52"/>
      <c r="Q426" s="55"/>
      <c r="R426" s="55"/>
      <c r="S426" s="20"/>
      <c r="T426" s="15"/>
    </row>
    <row r="427" spans="1:20" ht="64.5" customHeight="1">
      <c r="A427" s="52"/>
      <c r="B427" s="52"/>
      <c r="C427" s="16"/>
      <c r="D427" s="53"/>
      <c r="E427" s="14"/>
      <c r="F427" s="54"/>
      <c r="G427" s="52"/>
      <c r="H427" s="56"/>
      <c r="I427" s="54"/>
      <c r="J427" s="54"/>
      <c r="K427" s="57"/>
      <c r="L427" s="17"/>
      <c r="M427" s="17"/>
      <c r="N427" s="17"/>
      <c r="O427" s="17"/>
      <c r="P427" s="52"/>
      <c r="Q427" s="55"/>
      <c r="R427" s="55"/>
      <c r="S427" s="20"/>
      <c r="T427" s="15"/>
    </row>
    <row r="428" spans="1:20" ht="64.5" customHeight="1">
      <c r="A428" s="52"/>
      <c r="B428" s="52"/>
      <c r="C428" s="16"/>
      <c r="D428" s="53"/>
      <c r="E428" s="14"/>
      <c r="F428" s="54"/>
      <c r="G428" s="52"/>
      <c r="H428" s="56"/>
      <c r="I428" s="54"/>
      <c r="J428" s="54"/>
      <c r="K428" s="57"/>
      <c r="L428" s="17"/>
      <c r="M428" s="17"/>
      <c r="N428" s="17"/>
      <c r="O428" s="17"/>
      <c r="P428" s="52"/>
      <c r="Q428" s="55"/>
      <c r="R428" s="55"/>
      <c r="S428" s="20"/>
      <c r="T428" s="15"/>
    </row>
    <row r="429" spans="1:20" ht="64.5" customHeight="1">
      <c r="A429" s="52"/>
      <c r="B429" s="52"/>
      <c r="C429" s="16"/>
      <c r="D429" s="53"/>
      <c r="E429" s="14"/>
      <c r="F429" s="54"/>
      <c r="G429" s="52"/>
      <c r="H429" s="56"/>
      <c r="I429" s="54"/>
      <c r="J429" s="54"/>
      <c r="K429" s="57"/>
      <c r="L429" s="17"/>
      <c r="M429" s="17"/>
      <c r="N429" s="17"/>
      <c r="O429" s="17"/>
      <c r="P429" s="52"/>
      <c r="Q429" s="55"/>
      <c r="R429" s="55"/>
      <c r="S429" s="20"/>
      <c r="T429" s="15"/>
    </row>
    <row r="430" spans="1:20" ht="64.5" customHeight="1">
      <c r="A430" s="52"/>
      <c r="B430" s="52"/>
      <c r="C430" s="16"/>
      <c r="D430" s="53"/>
      <c r="E430" s="14"/>
      <c r="F430" s="54"/>
      <c r="G430" s="52"/>
      <c r="H430" s="56"/>
      <c r="I430" s="54"/>
      <c r="J430" s="54"/>
      <c r="K430" s="57"/>
      <c r="L430" s="17"/>
      <c r="M430" s="17"/>
      <c r="N430" s="17"/>
      <c r="O430" s="17"/>
      <c r="P430" s="52"/>
      <c r="Q430" s="55"/>
      <c r="R430" s="55"/>
      <c r="S430" s="20"/>
      <c r="T430" s="15"/>
    </row>
    <row r="431" spans="1:20" ht="64.5" customHeight="1">
      <c r="A431" s="52"/>
      <c r="B431" s="52"/>
      <c r="C431" s="16"/>
      <c r="D431" s="53"/>
      <c r="E431" s="14"/>
      <c r="F431" s="54"/>
      <c r="G431" s="52"/>
      <c r="H431" s="56"/>
      <c r="I431" s="54"/>
      <c r="J431" s="54"/>
      <c r="K431" s="57"/>
      <c r="L431" s="17"/>
      <c r="M431" s="17"/>
      <c r="N431" s="17"/>
      <c r="O431" s="17"/>
      <c r="P431" s="52"/>
      <c r="Q431" s="55"/>
      <c r="R431" s="55"/>
      <c r="S431" s="20"/>
      <c r="T431" s="15"/>
    </row>
    <row r="432" spans="1:20" ht="64.5" customHeight="1">
      <c r="A432" s="52"/>
      <c r="B432" s="52"/>
      <c r="C432" s="16"/>
      <c r="D432" s="53"/>
      <c r="E432" s="14"/>
      <c r="F432" s="54"/>
      <c r="G432" s="52"/>
      <c r="H432" s="56"/>
      <c r="I432" s="54"/>
      <c r="J432" s="54"/>
      <c r="K432" s="57"/>
      <c r="L432" s="17"/>
      <c r="M432" s="17"/>
      <c r="N432" s="17"/>
      <c r="O432" s="17"/>
      <c r="P432" s="52"/>
      <c r="Q432" s="55"/>
      <c r="R432" s="55"/>
      <c r="S432" s="20"/>
      <c r="T432" s="15"/>
    </row>
    <row r="433" spans="1:20" ht="64.5" customHeight="1">
      <c r="A433" s="52"/>
      <c r="B433" s="52"/>
      <c r="C433" s="16"/>
      <c r="D433" s="53"/>
      <c r="E433" s="14"/>
      <c r="F433" s="54"/>
      <c r="G433" s="52"/>
      <c r="H433" s="56"/>
      <c r="I433" s="54"/>
      <c r="J433" s="54"/>
      <c r="K433" s="57"/>
      <c r="L433" s="17"/>
      <c r="M433" s="17"/>
      <c r="N433" s="17"/>
      <c r="O433" s="17"/>
      <c r="P433" s="52"/>
      <c r="Q433" s="55"/>
      <c r="R433" s="55"/>
      <c r="S433" s="20"/>
      <c r="T433" s="15"/>
    </row>
    <row r="434" spans="1:20" ht="64.5" customHeight="1">
      <c r="A434" s="52"/>
      <c r="B434" s="52"/>
      <c r="C434" s="16"/>
      <c r="D434" s="53"/>
      <c r="E434" s="14"/>
      <c r="F434" s="54"/>
      <c r="G434" s="52"/>
      <c r="H434" s="56"/>
      <c r="I434" s="54"/>
      <c r="J434" s="54"/>
      <c r="K434" s="57"/>
      <c r="L434" s="17"/>
      <c r="M434" s="17"/>
      <c r="N434" s="17"/>
      <c r="O434" s="17"/>
      <c r="P434" s="52"/>
      <c r="Q434" s="55"/>
      <c r="R434" s="55"/>
      <c r="S434" s="20"/>
      <c r="T434" s="15"/>
    </row>
    <row r="435" spans="1:20" ht="64.5" customHeight="1">
      <c r="A435" s="52"/>
      <c r="B435" s="52"/>
      <c r="C435" s="16"/>
      <c r="D435" s="53"/>
      <c r="E435" s="14"/>
      <c r="F435" s="54"/>
      <c r="G435" s="52"/>
      <c r="H435" s="56"/>
      <c r="I435" s="54"/>
      <c r="J435" s="54"/>
      <c r="K435" s="57"/>
      <c r="L435" s="17"/>
      <c r="M435" s="17"/>
      <c r="N435" s="17"/>
      <c r="O435" s="17"/>
      <c r="P435" s="52"/>
      <c r="Q435" s="55"/>
      <c r="R435" s="55"/>
      <c r="S435" s="20"/>
      <c r="T435" s="15"/>
    </row>
    <row r="436" spans="1:20" ht="64.5" customHeight="1">
      <c r="A436" s="52"/>
      <c r="B436" s="52"/>
      <c r="C436" s="16"/>
      <c r="D436" s="53"/>
      <c r="E436" s="14"/>
      <c r="F436" s="54"/>
      <c r="G436" s="52"/>
      <c r="H436" s="56"/>
      <c r="I436" s="54"/>
      <c r="J436" s="54"/>
      <c r="K436" s="57"/>
      <c r="L436" s="17"/>
      <c r="M436" s="17"/>
      <c r="N436" s="17"/>
      <c r="O436" s="17"/>
      <c r="P436" s="52"/>
      <c r="Q436" s="55"/>
      <c r="R436" s="55"/>
      <c r="S436" s="20"/>
      <c r="T436" s="15"/>
    </row>
    <row r="437" spans="1:20" ht="64.5" customHeight="1">
      <c r="A437" s="52"/>
      <c r="B437" s="52"/>
      <c r="C437" s="16"/>
      <c r="D437" s="53"/>
      <c r="E437" s="14"/>
      <c r="F437" s="54"/>
      <c r="G437" s="52"/>
      <c r="H437" s="56"/>
      <c r="I437" s="54"/>
      <c r="J437" s="54"/>
      <c r="K437" s="57"/>
      <c r="L437" s="17"/>
      <c r="M437" s="17"/>
      <c r="N437" s="17"/>
      <c r="O437" s="17"/>
      <c r="P437" s="52"/>
      <c r="Q437" s="55"/>
      <c r="R437" s="55"/>
      <c r="S437" s="20"/>
      <c r="T437" s="15"/>
    </row>
    <row r="438" spans="1:20" ht="64.5" customHeight="1">
      <c r="A438" s="52"/>
      <c r="B438" s="52"/>
      <c r="C438" s="16"/>
      <c r="D438" s="53"/>
      <c r="E438" s="14"/>
      <c r="F438" s="54"/>
      <c r="G438" s="52"/>
      <c r="H438" s="56"/>
      <c r="I438" s="54"/>
      <c r="J438" s="54"/>
      <c r="K438" s="57"/>
      <c r="L438" s="17"/>
      <c r="M438" s="17"/>
      <c r="N438" s="17"/>
      <c r="O438" s="17"/>
      <c r="P438" s="52"/>
      <c r="Q438" s="55"/>
      <c r="R438" s="55"/>
      <c r="S438" s="20"/>
      <c r="T438" s="15"/>
    </row>
    <row r="439" spans="1:20" ht="64.5" customHeight="1">
      <c r="A439" s="52"/>
      <c r="B439" s="52"/>
      <c r="C439" s="16"/>
      <c r="D439" s="53"/>
      <c r="E439" s="14"/>
      <c r="F439" s="54"/>
      <c r="G439" s="52"/>
      <c r="H439" s="56"/>
      <c r="I439" s="54"/>
      <c r="J439" s="54"/>
      <c r="K439" s="57"/>
      <c r="L439" s="17"/>
      <c r="M439" s="17"/>
      <c r="N439" s="17"/>
      <c r="O439" s="17"/>
      <c r="P439" s="52"/>
      <c r="Q439" s="55"/>
      <c r="R439" s="55"/>
      <c r="S439" s="20"/>
      <c r="T439" s="15"/>
    </row>
    <row r="440" spans="1:20" ht="64.5" customHeight="1">
      <c r="A440" s="52"/>
      <c r="B440" s="52"/>
      <c r="C440" s="16"/>
      <c r="D440" s="53"/>
      <c r="E440" s="14"/>
      <c r="F440" s="54"/>
      <c r="G440" s="52"/>
      <c r="H440" s="56"/>
      <c r="I440" s="54"/>
      <c r="J440" s="54"/>
      <c r="K440" s="57"/>
      <c r="L440" s="17"/>
      <c r="M440" s="17"/>
      <c r="N440" s="17"/>
      <c r="O440" s="17"/>
      <c r="P440" s="52"/>
      <c r="Q440" s="55"/>
      <c r="R440" s="55"/>
      <c r="S440" s="20"/>
      <c r="T440" s="15"/>
    </row>
    <row r="441" spans="1:20" ht="64.5" customHeight="1">
      <c r="A441" s="52"/>
      <c r="B441" s="52"/>
      <c r="C441" s="16"/>
      <c r="D441" s="53"/>
      <c r="E441" s="14"/>
      <c r="F441" s="54"/>
      <c r="G441" s="52"/>
      <c r="H441" s="56"/>
      <c r="I441" s="54"/>
      <c r="J441" s="54"/>
      <c r="K441" s="57"/>
      <c r="L441" s="17"/>
      <c r="M441" s="17"/>
      <c r="N441" s="17"/>
      <c r="O441" s="17"/>
      <c r="P441" s="52"/>
      <c r="Q441" s="55"/>
      <c r="R441" s="55"/>
      <c r="S441" s="20"/>
      <c r="T441" s="15"/>
    </row>
    <row r="442" spans="1:20" ht="64.5" customHeight="1">
      <c r="A442" s="52"/>
      <c r="B442" s="52"/>
      <c r="C442" s="16"/>
      <c r="D442" s="53"/>
      <c r="E442" s="14"/>
      <c r="F442" s="54"/>
      <c r="G442" s="52"/>
      <c r="H442" s="56"/>
      <c r="I442" s="54"/>
      <c r="J442" s="54"/>
      <c r="K442" s="57"/>
      <c r="L442" s="17"/>
      <c r="M442" s="17"/>
      <c r="N442" s="17"/>
      <c r="O442" s="17"/>
      <c r="P442" s="52"/>
      <c r="Q442" s="55"/>
      <c r="R442" s="55"/>
      <c r="S442" s="20"/>
      <c r="T442" s="15"/>
    </row>
    <row r="443" spans="1:20" ht="64.5" customHeight="1">
      <c r="A443" s="52"/>
      <c r="B443" s="52"/>
      <c r="C443" s="16"/>
      <c r="D443" s="53"/>
      <c r="E443" s="14"/>
      <c r="F443" s="54"/>
      <c r="G443" s="52"/>
      <c r="H443" s="56"/>
      <c r="I443" s="54"/>
      <c r="J443" s="54"/>
      <c r="K443" s="57"/>
      <c r="L443" s="17"/>
      <c r="M443" s="17"/>
      <c r="N443" s="17"/>
      <c r="O443" s="17"/>
      <c r="P443" s="52"/>
      <c r="Q443" s="55"/>
      <c r="R443" s="55"/>
      <c r="S443" s="20"/>
      <c r="T443" s="15"/>
    </row>
    <row r="444" spans="1:20" ht="64.5" customHeight="1">
      <c r="A444" s="52"/>
      <c r="B444" s="52"/>
      <c r="C444" s="16"/>
      <c r="D444" s="53"/>
      <c r="E444" s="14"/>
      <c r="F444" s="54"/>
      <c r="G444" s="52"/>
      <c r="H444" s="56"/>
      <c r="I444" s="54"/>
      <c r="J444" s="54"/>
      <c r="K444" s="57"/>
      <c r="L444" s="17"/>
      <c r="M444" s="17"/>
      <c r="N444" s="17"/>
      <c r="O444" s="17"/>
      <c r="P444" s="52"/>
      <c r="Q444" s="55"/>
      <c r="R444" s="55"/>
      <c r="S444" s="20"/>
      <c r="T444" s="15"/>
    </row>
    <row r="445" spans="1:20" ht="64.5" customHeight="1">
      <c r="A445" s="52"/>
      <c r="B445" s="52"/>
      <c r="C445" s="16"/>
      <c r="D445" s="53"/>
      <c r="E445" s="14"/>
      <c r="F445" s="54"/>
      <c r="G445" s="52"/>
      <c r="H445" s="56"/>
      <c r="I445" s="54"/>
      <c r="J445" s="54"/>
      <c r="K445" s="57"/>
      <c r="L445" s="17"/>
      <c r="M445" s="17"/>
      <c r="N445" s="17"/>
      <c r="O445" s="17"/>
      <c r="P445" s="52"/>
      <c r="Q445" s="55"/>
      <c r="R445" s="55"/>
      <c r="S445" s="20"/>
      <c r="T445" s="15"/>
    </row>
    <row r="446" spans="1:20" ht="64.5" customHeight="1">
      <c r="A446" s="52"/>
      <c r="B446" s="52"/>
      <c r="C446" s="16"/>
      <c r="D446" s="53"/>
      <c r="E446" s="14"/>
      <c r="F446" s="54"/>
      <c r="G446" s="52"/>
      <c r="H446" s="56"/>
      <c r="I446" s="54"/>
      <c r="J446" s="54"/>
      <c r="K446" s="57"/>
      <c r="L446" s="17"/>
      <c r="M446" s="17"/>
      <c r="N446" s="17"/>
      <c r="O446" s="17"/>
      <c r="P446" s="52"/>
      <c r="Q446" s="55"/>
      <c r="R446" s="55"/>
      <c r="S446" s="20"/>
      <c r="T446" s="15"/>
    </row>
    <row r="447" spans="1:20" ht="64.5" customHeight="1">
      <c r="A447" s="52"/>
      <c r="B447" s="52"/>
      <c r="C447" s="16"/>
      <c r="D447" s="53"/>
      <c r="E447" s="14"/>
      <c r="F447" s="54"/>
      <c r="G447" s="52"/>
      <c r="H447" s="56"/>
      <c r="I447" s="54"/>
      <c r="J447" s="54"/>
      <c r="K447" s="57"/>
      <c r="L447" s="17"/>
      <c r="M447" s="17"/>
      <c r="N447" s="17"/>
      <c r="O447" s="17"/>
      <c r="P447" s="52"/>
      <c r="Q447" s="55"/>
      <c r="R447" s="55"/>
      <c r="S447" s="20"/>
      <c r="T447" s="15"/>
    </row>
    <row r="448" spans="1:20" ht="64.5" customHeight="1">
      <c r="A448" s="52"/>
      <c r="B448" s="52"/>
      <c r="C448" s="16"/>
      <c r="D448" s="53"/>
      <c r="E448" s="14"/>
      <c r="F448" s="54"/>
      <c r="G448" s="52"/>
      <c r="H448" s="56"/>
      <c r="I448" s="54"/>
      <c r="J448" s="54"/>
      <c r="K448" s="57"/>
      <c r="L448" s="17"/>
      <c r="M448" s="17"/>
      <c r="N448" s="17"/>
      <c r="O448" s="17"/>
      <c r="P448" s="52"/>
      <c r="Q448" s="55"/>
      <c r="R448" s="55"/>
      <c r="S448" s="20"/>
      <c r="T448" s="15"/>
    </row>
    <row r="449" spans="1:20" ht="64.5" customHeight="1">
      <c r="A449" s="52"/>
      <c r="B449" s="52"/>
      <c r="C449" s="16"/>
      <c r="D449" s="53"/>
      <c r="E449" s="14"/>
      <c r="F449" s="54"/>
      <c r="G449" s="52"/>
      <c r="H449" s="56"/>
      <c r="I449" s="54"/>
      <c r="J449" s="54"/>
      <c r="K449" s="57"/>
      <c r="L449" s="17"/>
      <c r="M449" s="17"/>
      <c r="N449" s="17"/>
      <c r="O449" s="17"/>
      <c r="P449" s="52"/>
      <c r="Q449" s="55"/>
      <c r="R449" s="55"/>
      <c r="S449" s="20"/>
      <c r="T449" s="15"/>
    </row>
    <row r="450" spans="1:20" ht="64.5" customHeight="1">
      <c r="A450" s="52"/>
      <c r="B450" s="52"/>
      <c r="C450" s="16"/>
      <c r="D450" s="53"/>
      <c r="E450" s="14"/>
      <c r="F450" s="54"/>
      <c r="G450" s="52"/>
      <c r="H450" s="56"/>
      <c r="I450" s="54"/>
      <c r="J450" s="54"/>
      <c r="K450" s="57"/>
      <c r="L450" s="17"/>
      <c r="M450" s="17"/>
      <c r="N450" s="17"/>
      <c r="O450" s="17"/>
      <c r="P450" s="52"/>
      <c r="Q450" s="55"/>
      <c r="R450" s="55"/>
      <c r="S450" s="20"/>
      <c r="T450" s="15"/>
    </row>
    <row r="451" spans="1:20" ht="64.5" customHeight="1">
      <c r="A451" s="52"/>
      <c r="B451" s="52"/>
      <c r="C451" s="16"/>
      <c r="D451" s="53"/>
      <c r="E451" s="14"/>
      <c r="F451" s="54"/>
      <c r="G451" s="52"/>
      <c r="H451" s="56"/>
      <c r="I451" s="54"/>
      <c r="J451" s="54"/>
      <c r="K451" s="57"/>
      <c r="L451" s="17"/>
      <c r="M451" s="17"/>
      <c r="N451" s="17"/>
      <c r="O451" s="17"/>
      <c r="P451" s="52"/>
      <c r="Q451" s="55"/>
      <c r="R451" s="55"/>
      <c r="S451" s="20"/>
      <c r="T451" s="15"/>
    </row>
    <row r="452" spans="1:20" ht="64.5" customHeight="1">
      <c r="A452" s="52"/>
      <c r="B452" s="52"/>
      <c r="C452" s="16"/>
      <c r="D452" s="53"/>
      <c r="E452" s="14"/>
      <c r="F452" s="54"/>
      <c r="G452" s="52"/>
      <c r="H452" s="56"/>
      <c r="I452" s="54"/>
      <c r="J452" s="54"/>
      <c r="K452" s="57"/>
      <c r="L452" s="17"/>
      <c r="M452" s="17"/>
      <c r="N452" s="17"/>
      <c r="O452" s="17"/>
      <c r="P452" s="52"/>
      <c r="Q452" s="55"/>
      <c r="R452" s="55"/>
      <c r="S452" s="20"/>
      <c r="T452" s="15"/>
    </row>
    <row r="453" spans="1:20" ht="64.5" customHeight="1">
      <c r="A453" s="52"/>
      <c r="B453" s="52"/>
      <c r="C453" s="16"/>
      <c r="D453" s="53"/>
      <c r="E453" s="14"/>
      <c r="F453" s="54"/>
      <c r="G453" s="52"/>
      <c r="H453" s="56"/>
      <c r="I453" s="54"/>
      <c r="J453" s="54"/>
      <c r="K453" s="57"/>
      <c r="L453" s="17"/>
      <c r="M453" s="17"/>
      <c r="N453" s="17"/>
      <c r="O453" s="17"/>
      <c r="P453" s="52"/>
      <c r="Q453" s="55"/>
      <c r="R453" s="55"/>
      <c r="S453" s="20"/>
      <c r="T453" s="15"/>
    </row>
    <row r="454" spans="1:20" ht="64.5" customHeight="1">
      <c r="A454" s="52"/>
      <c r="B454" s="52"/>
      <c r="C454" s="16"/>
      <c r="D454" s="53"/>
      <c r="E454" s="14"/>
      <c r="F454" s="54"/>
      <c r="G454" s="52"/>
      <c r="H454" s="56"/>
      <c r="I454" s="54"/>
      <c r="J454" s="54"/>
      <c r="K454" s="57"/>
      <c r="L454" s="17"/>
      <c r="M454" s="17"/>
      <c r="N454" s="17"/>
      <c r="O454" s="17"/>
      <c r="P454" s="52"/>
      <c r="Q454" s="55"/>
      <c r="R454" s="55"/>
      <c r="S454" s="20"/>
      <c r="T454" s="15"/>
    </row>
    <row r="455" spans="1:20" ht="64.5" customHeight="1">
      <c r="A455" s="52"/>
      <c r="B455" s="52"/>
      <c r="C455" s="16"/>
      <c r="D455" s="53"/>
      <c r="E455" s="14"/>
      <c r="F455" s="54"/>
      <c r="G455" s="52"/>
      <c r="H455" s="56"/>
      <c r="I455" s="54"/>
      <c r="J455" s="54"/>
      <c r="K455" s="57"/>
      <c r="L455" s="17"/>
      <c r="M455" s="17"/>
      <c r="N455" s="17"/>
      <c r="O455" s="17"/>
      <c r="P455" s="52"/>
      <c r="Q455" s="55"/>
      <c r="R455" s="55"/>
      <c r="S455" s="20"/>
      <c r="T455" s="15"/>
    </row>
    <row r="456" spans="1:20" ht="64.5" customHeight="1">
      <c r="A456" s="52"/>
      <c r="B456" s="52"/>
      <c r="C456" s="16"/>
      <c r="D456" s="53"/>
      <c r="E456" s="14"/>
      <c r="F456" s="54"/>
      <c r="G456" s="52"/>
      <c r="H456" s="56"/>
      <c r="I456" s="54"/>
      <c r="J456" s="54"/>
      <c r="K456" s="57"/>
      <c r="L456" s="17"/>
      <c r="M456" s="17"/>
      <c r="N456" s="17"/>
      <c r="O456" s="17"/>
      <c r="P456" s="52"/>
      <c r="Q456" s="55"/>
      <c r="R456" s="55"/>
      <c r="S456" s="20"/>
      <c r="T456" s="15"/>
    </row>
    <row r="457" spans="1:20" ht="64.5" customHeight="1">
      <c r="A457" s="52"/>
      <c r="B457" s="52"/>
      <c r="C457" s="16"/>
      <c r="D457" s="53"/>
      <c r="E457" s="14"/>
      <c r="F457" s="54"/>
      <c r="G457" s="52"/>
      <c r="H457" s="56"/>
      <c r="I457" s="54"/>
      <c r="J457" s="54"/>
      <c r="K457" s="57"/>
      <c r="L457" s="17"/>
      <c r="M457" s="17"/>
      <c r="N457" s="17"/>
      <c r="O457" s="17"/>
      <c r="P457" s="52"/>
      <c r="Q457" s="55"/>
      <c r="R457" s="55"/>
      <c r="S457" s="20"/>
      <c r="T457" s="15"/>
    </row>
    <row r="458" spans="1:20" ht="64.5" customHeight="1">
      <c r="A458" s="52"/>
      <c r="B458" s="52"/>
      <c r="C458" s="16"/>
      <c r="D458" s="53"/>
      <c r="E458" s="14"/>
      <c r="F458" s="54"/>
      <c r="G458" s="52"/>
      <c r="H458" s="56"/>
      <c r="I458" s="54"/>
      <c r="J458" s="54"/>
      <c r="K458" s="57"/>
      <c r="L458" s="17"/>
      <c r="M458" s="17"/>
      <c r="N458" s="17"/>
      <c r="O458" s="17"/>
      <c r="P458" s="52"/>
      <c r="Q458" s="55"/>
      <c r="R458" s="55"/>
      <c r="S458" s="20"/>
      <c r="T458" s="15"/>
    </row>
    <row r="459" spans="1:20" ht="64.5" customHeight="1">
      <c r="A459" s="52"/>
      <c r="B459" s="52"/>
      <c r="C459" s="16"/>
      <c r="D459" s="53"/>
      <c r="E459" s="14"/>
      <c r="F459" s="54"/>
      <c r="G459" s="52"/>
      <c r="H459" s="56"/>
      <c r="I459" s="54"/>
      <c r="J459" s="54"/>
      <c r="K459" s="57"/>
      <c r="L459" s="17"/>
      <c r="M459" s="17"/>
      <c r="N459" s="17"/>
      <c r="O459" s="17"/>
      <c r="P459" s="52"/>
      <c r="Q459" s="55"/>
      <c r="R459" s="55"/>
      <c r="S459" s="20"/>
      <c r="T459" s="15"/>
    </row>
    <row r="460" spans="1:20" ht="64.5" customHeight="1">
      <c r="A460" s="52"/>
      <c r="B460" s="52"/>
      <c r="C460" s="16"/>
      <c r="D460" s="53"/>
      <c r="E460" s="14"/>
      <c r="F460" s="54"/>
      <c r="G460" s="52"/>
      <c r="H460" s="56"/>
      <c r="I460" s="54"/>
      <c r="J460" s="54"/>
      <c r="K460" s="57"/>
      <c r="L460" s="17"/>
      <c r="M460" s="17"/>
      <c r="N460" s="17"/>
      <c r="O460" s="17"/>
      <c r="P460" s="52"/>
      <c r="Q460" s="55"/>
      <c r="R460" s="55"/>
      <c r="S460" s="20"/>
      <c r="T460" s="15"/>
    </row>
    <row r="461" spans="1:20" ht="64.5" customHeight="1">
      <c r="A461" s="52"/>
      <c r="B461" s="52"/>
      <c r="C461" s="16"/>
      <c r="D461" s="53"/>
      <c r="E461" s="14"/>
      <c r="F461" s="54"/>
      <c r="G461" s="52"/>
      <c r="H461" s="56"/>
      <c r="I461" s="54"/>
      <c r="J461" s="54"/>
      <c r="K461" s="57"/>
      <c r="L461" s="17"/>
      <c r="M461" s="17"/>
      <c r="N461" s="17"/>
      <c r="O461" s="17"/>
      <c r="P461" s="52"/>
      <c r="Q461" s="55"/>
      <c r="R461" s="55"/>
      <c r="S461" s="20"/>
      <c r="T461" s="15"/>
    </row>
    <row r="462" spans="1:20" ht="64.5" customHeight="1">
      <c r="A462" s="52"/>
      <c r="B462" s="52"/>
      <c r="C462" s="16"/>
      <c r="D462" s="53"/>
      <c r="E462" s="14"/>
      <c r="F462" s="54"/>
      <c r="G462" s="52"/>
      <c r="H462" s="56"/>
      <c r="I462" s="54"/>
      <c r="J462" s="54"/>
      <c r="K462" s="57"/>
      <c r="L462" s="17"/>
      <c r="M462" s="17"/>
      <c r="N462" s="17"/>
      <c r="O462" s="17"/>
      <c r="P462" s="52"/>
      <c r="Q462" s="55"/>
      <c r="R462" s="55"/>
      <c r="S462" s="20"/>
      <c r="T462" s="15"/>
    </row>
    <row r="463" spans="1:20" ht="64.5" customHeight="1">
      <c r="A463" s="52"/>
      <c r="B463" s="52"/>
      <c r="C463" s="16"/>
      <c r="D463" s="53"/>
      <c r="E463" s="14"/>
      <c r="F463" s="54"/>
      <c r="G463" s="52"/>
      <c r="H463" s="56"/>
      <c r="I463" s="54"/>
      <c r="J463" s="54"/>
      <c r="K463" s="57"/>
      <c r="L463" s="17"/>
      <c r="M463" s="17"/>
      <c r="N463" s="17"/>
      <c r="O463" s="17"/>
      <c r="P463" s="52"/>
      <c r="Q463" s="55"/>
      <c r="R463" s="55"/>
      <c r="S463" s="20"/>
      <c r="T463" s="15"/>
    </row>
    <row r="464" spans="1:20" ht="64.5" customHeight="1">
      <c r="A464" s="52"/>
      <c r="B464" s="52"/>
      <c r="C464" s="16"/>
      <c r="D464" s="53"/>
      <c r="E464" s="14"/>
      <c r="F464" s="54"/>
      <c r="G464" s="52"/>
      <c r="H464" s="56"/>
      <c r="I464" s="54"/>
      <c r="J464" s="54"/>
      <c r="K464" s="57"/>
      <c r="L464" s="17"/>
      <c r="M464" s="17"/>
      <c r="N464" s="17"/>
      <c r="O464" s="17"/>
      <c r="P464" s="52"/>
      <c r="Q464" s="55"/>
      <c r="R464" s="55"/>
      <c r="S464" s="20"/>
      <c r="T464" s="15"/>
    </row>
    <row r="465" spans="1:20" ht="64.5" customHeight="1">
      <c r="A465" s="52"/>
      <c r="B465" s="52"/>
      <c r="C465" s="16"/>
      <c r="D465" s="53"/>
      <c r="E465" s="14"/>
      <c r="F465" s="54"/>
      <c r="G465" s="52"/>
      <c r="H465" s="56"/>
      <c r="I465" s="54"/>
      <c r="J465" s="54"/>
      <c r="K465" s="57"/>
      <c r="L465" s="17"/>
      <c r="M465" s="17"/>
      <c r="N465" s="17"/>
      <c r="O465" s="17"/>
      <c r="P465" s="52"/>
      <c r="Q465" s="55"/>
      <c r="R465" s="55"/>
      <c r="S465" s="20"/>
      <c r="T465" s="15"/>
    </row>
    <row r="466" spans="1:20" ht="64.5" customHeight="1">
      <c r="A466" s="52"/>
      <c r="B466" s="52"/>
      <c r="C466" s="16"/>
      <c r="D466" s="53"/>
      <c r="E466" s="14"/>
      <c r="F466" s="54"/>
      <c r="G466" s="52"/>
      <c r="H466" s="56"/>
      <c r="I466" s="54"/>
      <c r="J466" s="54"/>
      <c r="K466" s="57"/>
      <c r="L466" s="17"/>
      <c r="M466" s="17"/>
      <c r="N466" s="17"/>
      <c r="O466" s="17"/>
      <c r="P466" s="52"/>
      <c r="Q466" s="55"/>
      <c r="R466" s="55"/>
      <c r="S466" s="20"/>
      <c r="T466" s="15"/>
    </row>
    <row r="467" spans="1:20" ht="64.5" customHeight="1">
      <c r="A467" s="52"/>
      <c r="B467" s="52"/>
      <c r="C467" s="16"/>
      <c r="D467" s="53"/>
      <c r="E467" s="14"/>
      <c r="F467" s="54"/>
      <c r="G467" s="52"/>
      <c r="H467" s="56"/>
      <c r="I467" s="54"/>
      <c r="J467" s="54"/>
      <c r="K467" s="57"/>
      <c r="L467" s="17"/>
      <c r="M467" s="17"/>
      <c r="N467" s="17"/>
      <c r="O467" s="17"/>
      <c r="P467" s="52"/>
      <c r="Q467" s="55"/>
      <c r="R467" s="55"/>
      <c r="S467" s="20"/>
      <c r="T467" s="15"/>
    </row>
    <row r="468" spans="1:20" ht="64.5" customHeight="1">
      <c r="A468" s="52"/>
      <c r="B468" s="52"/>
      <c r="C468" s="16"/>
      <c r="D468" s="53"/>
      <c r="E468" s="14"/>
      <c r="F468" s="54"/>
      <c r="G468" s="52"/>
      <c r="H468" s="56"/>
      <c r="I468" s="54"/>
      <c r="J468" s="54"/>
      <c r="K468" s="57"/>
      <c r="L468" s="17"/>
      <c r="M468" s="17"/>
      <c r="N468" s="17"/>
      <c r="O468" s="17"/>
      <c r="P468" s="52"/>
      <c r="Q468" s="55"/>
      <c r="R468" s="55"/>
      <c r="S468" s="20"/>
      <c r="T468" s="15"/>
    </row>
    <row r="469" spans="1:20" ht="64.5" customHeight="1">
      <c r="A469" s="52"/>
      <c r="B469" s="52"/>
      <c r="C469" s="16"/>
      <c r="D469" s="53"/>
      <c r="E469" s="14"/>
      <c r="F469" s="54"/>
      <c r="G469" s="52"/>
      <c r="H469" s="56"/>
      <c r="I469" s="54"/>
      <c r="J469" s="54"/>
      <c r="K469" s="57"/>
      <c r="L469" s="17"/>
      <c r="M469" s="17"/>
      <c r="N469" s="17"/>
      <c r="O469" s="17"/>
      <c r="P469" s="52"/>
      <c r="Q469" s="55"/>
      <c r="R469" s="55"/>
      <c r="S469" s="20"/>
      <c r="T469" s="15"/>
    </row>
    <row r="470" spans="1:20" ht="64.5" customHeight="1">
      <c r="A470" s="52"/>
      <c r="B470" s="52"/>
      <c r="C470" s="16"/>
      <c r="D470" s="53"/>
      <c r="E470" s="14"/>
      <c r="F470" s="54"/>
      <c r="G470" s="52"/>
      <c r="H470" s="56"/>
      <c r="I470" s="54"/>
      <c r="J470" s="54"/>
      <c r="K470" s="57"/>
      <c r="L470" s="17"/>
      <c r="M470" s="17"/>
      <c r="N470" s="17"/>
      <c r="O470" s="17"/>
      <c r="P470" s="52"/>
      <c r="Q470" s="55"/>
      <c r="R470" s="55"/>
      <c r="S470" s="20"/>
      <c r="T470" s="15"/>
    </row>
    <row r="471" spans="1:20" ht="64.5" customHeight="1">
      <c r="A471" s="52"/>
      <c r="B471" s="52"/>
      <c r="C471" s="16"/>
      <c r="D471" s="53"/>
      <c r="E471" s="14"/>
      <c r="F471" s="54"/>
      <c r="G471" s="52"/>
      <c r="H471" s="56"/>
      <c r="I471" s="54"/>
      <c r="J471" s="54"/>
      <c r="K471" s="57"/>
      <c r="L471" s="17"/>
      <c r="M471" s="17"/>
      <c r="N471" s="17"/>
      <c r="O471" s="17"/>
      <c r="P471" s="52"/>
      <c r="Q471" s="55"/>
      <c r="R471" s="55"/>
      <c r="S471" s="20"/>
      <c r="T471" s="15"/>
    </row>
    <row r="472" spans="1:20" ht="64.5" customHeight="1">
      <c r="A472" s="52"/>
      <c r="B472" s="52"/>
      <c r="C472" s="16"/>
      <c r="D472" s="53"/>
      <c r="E472" s="14"/>
      <c r="F472" s="54"/>
      <c r="G472" s="52"/>
      <c r="H472" s="56"/>
      <c r="I472" s="54"/>
      <c r="J472" s="54"/>
      <c r="K472" s="57"/>
      <c r="L472" s="17"/>
      <c r="M472" s="17"/>
      <c r="N472" s="17"/>
      <c r="O472" s="17"/>
      <c r="P472" s="52"/>
      <c r="Q472" s="55"/>
      <c r="R472" s="55"/>
      <c r="S472" s="20"/>
      <c r="T472" s="15"/>
    </row>
    <row r="473" spans="1:20" ht="64.5" customHeight="1">
      <c r="A473" s="52"/>
      <c r="B473" s="52"/>
      <c r="C473" s="16"/>
      <c r="D473" s="53"/>
      <c r="E473" s="14"/>
      <c r="F473" s="54"/>
      <c r="G473" s="52"/>
      <c r="H473" s="56"/>
      <c r="I473" s="54"/>
      <c r="J473" s="54"/>
      <c r="K473" s="57"/>
      <c r="L473" s="17"/>
      <c r="M473" s="17"/>
      <c r="N473" s="17"/>
      <c r="O473" s="17"/>
      <c r="P473" s="52"/>
      <c r="Q473" s="55"/>
      <c r="R473" s="55"/>
      <c r="S473" s="20"/>
      <c r="T473" s="15"/>
    </row>
    <row r="474" spans="1:20" ht="64.5" customHeight="1">
      <c r="A474" s="52"/>
      <c r="B474" s="52"/>
      <c r="C474" s="16"/>
      <c r="D474" s="53"/>
      <c r="E474" s="14"/>
      <c r="F474" s="54"/>
      <c r="G474" s="52"/>
      <c r="H474" s="56"/>
      <c r="I474" s="54"/>
      <c r="J474" s="54"/>
      <c r="K474" s="57"/>
      <c r="L474" s="17"/>
      <c r="M474" s="17"/>
      <c r="N474" s="17"/>
      <c r="O474" s="17"/>
      <c r="P474" s="52"/>
      <c r="Q474" s="55"/>
      <c r="R474" s="55"/>
      <c r="S474" s="20"/>
      <c r="T474" s="15"/>
    </row>
    <row r="475" spans="1:20" ht="64.5" customHeight="1">
      <c r="A475" s="52"/>
      <c r="B475" s="52"/>
      <c r="C475" s="16"/>
      <c r="D475" s="53"/>
      <c r="E475" s="14"/>
      <c r="F475" s="54"/>
      <c r="G475" s="52"/>
      <c r="H475" s="56"/>
      <c r="I475" s="54"/>
      <c r="J475" s="54"/>
      <c r="K475" s="57"/>
      <c r="L475" s="17"/>
      <c r="M475" s="17"/>
      <c r="N475" s="17"/>
      <c r="O475" s="17"/>
      <c r="P475" s="52"/>
      <c r="Q475" s="55"/>
      <c r="R475" s="55"/>
      <c r="S475" s="20"/>
      <c r="T475" s="15"/>
    </row>
    <row r="476" spans="1:20" ht="64.5" customHeight="1">
      <c r="A476" s="52"/>
      <c r="B476" s="52"/>
      <c r="C476" s="16"/>
      <c r="D476" s="53"/>
      <c r="E476" s="14"/>
      <c r="F476" s="54"/>
      <c r="G476" s="52"/>
      <c r="H476" s="56"/>
      <c r="I476" s="54"/>
      <c r="J476" s="54"/>
      <c r="K476" s="57"/>
      <c r="L476" s="17"/>
      <c r="M476" s="17"/>
      <c r="N476" s="17"/>
      <c r="O476" s="17"/>
      <c r="P476" s="52"/>
      <c r="Q476" s="55"/>
      <c r="R476" s="55"/>
      <c r="S476" s="20"/>
      <c r="T476" s="15"/>
    </row>
    <row r="477" spans="1:20" ht="64.5" customHeight="1">
      <c r="A477" s="52"/>
      <c r="B477" s="52"/>
      <c r="C477" s="16"/>
      <c r="D477" s="53"/>
      <c r="E477" s="14"/>
      <c r="F477" s="54"/>
      <c r="G477" s="52"/>
      <c r="H477" s="56"/>
      <c r="I477" s="54"/>
      <c r="J477" s="54"/>
      <c r="K477" s="57"/>
      <c r="L477" s="17"/>
      <c r="M477" s="17"/>
      <c r="N477" s="17"/>
      <c r="O477" s="17"/>
      <c r="P477" s="52"/>
      <c r="Q477" s="55"/>
      <c r="R477" s="55"/>
      <c r="S477" s="20"/>
      <c r="T477" s="15"/>
    </row>
    <row r="478" spans="1:20" ht="64.5" customHeight="1">
      <c r="A478" s="52"/>
      <c r="B478" s="52"/>
      <c r="C478" s="16"/>
      <c r="D478" s="53"/>
      <c r="E478" s="14"/>
      <c r="F478" s="54"/>
      <c r="G478" s="52"/>
      <c r="H478" s="56"/>
      <c r="I478" s="54"/>
      <c r="J478" s="54"/>
      <c r="K478" s="57"/>
      <c r="L478" s="17"/>
      <c r="M478" s="17"/>
      <c r="N478" s="17"/>
      <c r="O478" s="17"/>
      <c r="P478" s="52"/>
      <c r="Q478" s="55"/>
      <c r="R478" s="55"/>
      <c r="S478" s="20"/>
      <c r="T478" s="15"/>
    </row>
    <row r="479" spans="1:20" ht="64.5" customHeight="1">
      <c r="A479" s="52"/>
      <c r="B479" s="52"/>
      <c r="C479" s="16"/>
      <c r="D479" s="53"/>
      <c r="E479" s="14"/>
      <c r="F479" s="54"/>
      <c r="G479" s="52"/>
      <c r="H479" s="56"/>
      <c r="I479" s="54"/>
      <c r="J479" s="54"/>
      <c r="K479" s="57"/>
      <c r="L479" s="17"/>
      <c r="M479" s="17"/>
      <c r="N479" s="17"/>
      <c r="O479" s="17"/>
      <c r="P479" s="52"/>
      <c r="Q479" s="55"/>
      <c r="R479" s="55"/>
      <c r="S479" s="20"/>
      <c r="T479" s="15"/>
    </row>
    <row r="480" spans="1:20" ht="64.5" customHeight="1">
      <c r="A480" s="52"/>
      <c r="B480" s="52"/>
      <c r="C480" s="16"/>
      <c r="D480" s="53"/>
      <c r="E480" s="14"/>
      <c r="F480" s="54"/>
      <c r="G480" s="52"/>
      <c r="H480" s="56"/>
      <c r="I480" s="54"/>
      <c r="J480" s="54"/>
      <c r="K480" s="57"/>
      <c r="L480" s="17"/>
      <c r="M480" s="17"/>
      <c r="N480" s="17"/>
      <c r="O480" s="17"/>
      <c r="P480" s="52"/>
      <c r="Q480" s="55"/>
      <c r="R480" s="55"/>
      <c r="S480" s="20"/>
      <c r="T480" s="15"/>
    </row>
    <row r="481" spans="1:20" ht="64.5" customHeight="1">
      <c r="A481" s="52"/>
      <c r="B481" s="52"/>
      <c r="C481" s="16"/>
      <c r="D481" s="53"/>
      <c r="E481" s="14"/>
      <c r="F481" s="54"/>
      <c r="G481" s="52"/>
      <c r="H481" s="56"/>
      <c r="I481" s="54"/>
      <c r="J481" s="54"/>
      <c r="K481" s="57"/>
      <c r="L481" s="17"/>
      <c r="M481" s="17"/>
      <c r="N481" s="17"/>
      <c r="O481" s="17"/>
      <c r="P481" s="52"/>
      <c r="Q481" s="55"/>
      <c r="R481" s="55"/>
      <c r="S481" s="20"/>
      <c r="T481" s="15"/>
    </row>
    <row r="482" spans="1:20" ht="64.5" customHeight="1">
      <c r="A482" s="52"/>
      <c r="B482" s="52"/>
      <c r="C482" s="16"/>
      <c r="D482" s="53"/>
      <c r="E482" s="14"/>
      <c r="F482" s="54"/>
      <c r="G482" s="52"/>
      <c r="H482" s="56"/>
      <c r="I482" s="54"/>
      <c r="J482" s="54"/>
      <c r="K482" s="57"/>
      <c r="L482" s="17"/>
      <c r="M482" s="17"/>
      <c r="N482" s="17"/>
      <c r="O482" s="17"/>
      <c r="P482" s="52"/>
      <c r="Q482" s="55"/>
      <c r="R482" s="55"/>
      <c r="S482" s="20"/>
      <c r="T482" s="15"/>
    </row>
    <row r="483" spans="1:20" ht="64.5" customHeight="1">
      <c r="A483" s="52"/>
      <c r="B483" s="52"/>
      <c r="C483" s="16"/>
      <c r="D483" s="53"/>
      <c r="E483" s="14"/>
      <c r="F483" s="54"/>
      <c r="G483" s="52"/>
      <c r="H483" s="56"/>
      <c r="I483" s="54"/>
      <c r="J483" s="54"/>
      <c r="K483" s="57"/>
      <c r="L483" s="17"/>
      <c r="M483" s="17"/>
      <c r="N483" s="17"/>
      <c r="O483" s="17"/>
      <c r="P483" s="52"/>
      <c r="Q483" s="55"/>
      <c r="R483" s="55"/>
      <c r="S483" s="20"/>
      <c r="T483" s="15"/>
    </row>
    <row r="484" spans="1:20" ht="64.5" customHeight="1">
      <c r="A484" s="52"/>
      <c r="B484" s="52"/>
      <c r="C484" s="16"/>
      <c r="D484" s="53"/>
      <c r="E484" s="14"/>
      <c r="F484" s="54"/>
      <c r="G484" s="52"/>
      <c r="H484" s="56"/>
      <c r="I484" s="54"/>
      <c r="J484" s="54"/>
      <c r="K484" s="57"/>
      <c r="L484" s="17"/>
      <c r="M484" s="17"/>
      <c r="N484" s="17"/>
      <c r="O484" s="17"/>
      <c r="P484" s="52"/>
      <c r="Q484" s="55"/>
      <c r="R484" s="55"/>
      <c r="S484" s="20"/>
      <c r="T484" s="15"/>
    </row>
    <row r="485" spans="1:20" ht="64.5" customHeight="1">
      <c r="A485" s="52"/>
      <c r="B485" s="52"/>
      <c r="C485" s="16"/>
      <c r="D485" s="53"/>
      <c r="E485" s="14"/>
      <c r="F485" s="54"/>
      <c r="G485" s="52"/>
      <c r="H485" s="56"/>
      <c r="I485" s="54"/>
      <c r="J485" s="54"/>
      <c r="K485" s="57"/>
      <c r="L485" s="17"/>
      <c r="M485" s="17"/>
      <c r="N485" s="17"/>
      <c r="O485" s="17"/>
      <c r="P485" s="52"/>
      <c r="Q485" s="55"/>
      <c r="R485" s="55"/>
      <c r="S485" s="20"/>
      <c r="T485" s="15"/>
    </row>
    <row r="486" spans="1:20" ht="64.5" customHeight="1">
      <c r="A486" s="52"/>
      <c r="B486" s="52"/>
      <c r="C486" s="16"/>
      <c r="D486" s="53"/>
      <c r="E486" s="14"/>
      <c r="F486" s="54"/>
      <c r="G486" s="52"/>
      <c r="H486" s="56"/>
      <c r="I486" s="54"/>
      <c r="J486" s="54"/>
      <c r="K486" s="57"/>
      <c r="L486" s="17"/>
      <c r="M486" s="17"/>
      <c r="N486" s="17"/>
      <c r="O486" s="17"/>
      <c r="P486" s="52"/>
      <c r="Q486" s="55"/>
      <c r="R486" s="55"/>
      <c r="S486" s="20"/>
      <c r="T486" s="15"/>
    </row>
    <row r="487" spans="1:20" ht="64.5" customHeight="1">
      <c r="A487" s="52"/>
      <c r="B487" s="52"/>
      <c r="C487" s="16"/>
      <c r="D487" s="53"/>
      <c r="E487" s="14"/>
      <c r="F487" s="54"/>
      <c r="G487" s="52"/>
      <c r="H487" s="56"/>
      <c r="I487" s="54"/>
      <c r="J487" s="54"/>
      <c r="K487" s="57"/>
      <c r="L487" s="17"/>
      <c r="M487" s="17"/>
      <c r="N487" s="17"/>
      <c r="O487" s="17"/>
      <c r="P487" s="52"/>
      <c r="Q487" s="55"/>
      <c r="R487" s="55"/>
      <c r="S487" s="20"/>
      <c r="T487" s="15"/>
    </row>
    <row r="488" spans="1:20" ht="64.5" customHeight="1">
      <c r="A488" s="52"/>
      <c r="B488" s="52"/>
      <c r="C488" s="16"/>
      <c r="D488" s="53"/>
      <c r="E488" s="14"/>
      <c r="F488" s="54"/>
      <c r="G488" s="52"/>
      <c r="H488" s="56"/>
      <c r="I488" s="54"/>
      <c r="J488" s="54"/>
      <c r="K488" s="57"/>
      <c r="L488" s="17"/>
      <c r="M488" s="17"/>
      <c r="N488" s="17"/>
      <c r="O488" s="17"/>
      <c r="P488" s="52"/>
      <c r="Q488" s="55"/>
      <c r="R488" s="55"/>
      <c r="S488" s="20"/>
      <c r="T488" s="15"/>
    </row>
    <row r="489" spans="1:20" ht="64.5" customHeight="1">
      <c r="A489" s="52"/>
      <c r="B489" s="52"/>
      <c r="C489" s="16"/>
      <c r="D489" s="53"/>
      <c r="E489" s="14"/>
      <c r="F489" s="54"/>
      <c r="G489" s="52"/>
      <c r="H489" s="56"/>
      <c r="I489" s="54"/>
      <c r="J489" s="54"/>
      <c r="K489" s="57"/>
      <c r="L489" s="17"/>
      <c r="M489" s="17"/>
      <c r="N489" s="17"/>
      <c r="O489" s="17"/>
      <c r="P489" s="52"/>
      <c r="Q489" s="55"/>
      <c r="R489" s="55"/>
      <c r="S489" s="20"/>
      <c r="T489" s="15"/>
    </row>
    <row r="490" spans="1:20" ht="64.5" customHeight="1">
      <c r="A490" s="52"/>
      <c r="B490" s="52"/>
      <c r="C490" s="16"/>
      <c r="D490" s="53"/>
      <c r="E490" s="14"/>
      <c r="F490" s="54"/>
      <c r="G490" s="52"/>
      <c r="H490" s="56"/>
      <c r="I490" s="54"/>
      <c r="J490" s="54"/>
      <c r="K490" s="57"/>
      <c r="L490" s="17"/>
      <c r="M490" s="17"/>
      <c r="N490" s="17"/>
      <c r="O490" s="17"/>
      <c r="P490" s="52"/>
      <c r="Q490" s="55"/>
      <c r="R490" s="55"/>
      <c r="S490" s="20"/>
      <c r="T490" s="15"/>
    </row>
    <row r="491" spans="1:20" ht="64.5" customHeight="1">
      <c r="A491" s="52"/>
      <c r="B491" s="52"/>
      <c r="C491" s="16"/>
      <c r="D491" s="53"/>
      <c r="E491" s="14"/>
      <c r="F491" s="54"/>
      <c r="G491" s="52"/>
      <c r="H491" s="56"/>
      <c r="I491" s="54"/>
      <c r="J491" s="54"/>
      <c r="K491" s="57"/>
      <c r="L491" s="17"/>
      <c r="M491" s="17"/>
      <c r="N491" s="17"/>
      <c r="O491" s="17"/>
      <c r="P491" s="52"/>
      <c r="Q491" s="55"/>
      <c r="R491" s="55"/>
      <c r="S491" s="20"/>
      <c r="T491" s="15"/>
    </row>
    <row r="492" spans="1:20" ht="64.5" customHeight="1">
      <c r="A492" s="52"/>
      <c r="B492" s="52"/>
      <c r="C492" s="16"/>
      <c r="D492" s="53"/>
      <c r="E492" s="14"/>
      <c r="F492" s="54"/>
      <c r="G492" s="52"/>
      <c r="H492" s="56"/>
      <c r="I492" s="54"/>
      <c r="J492" s="54"/>
      <c r="K492" s="57"/>
      <c r="L492" s="17"/>
      <c r="M492" s="17"/>
      <c r="N492" s="17"/>
      <c r="O492" s="17"/>
      <c r="P492" s="52"/>
      <c r="Q492" s="55"/>
      <c r="R492" s="55"/>
      <c r="S492" s="20"/>
      <c r="T492" s="15"/>
    </row>
    <row r="493" spans="1:20" ht="64.5" customHeight="1">
      <c r="A493" s="52"/>
      <c r="B493" s="52"/>
      <c r="C493" s="16"/>
      <c r="D493" s="53"/>
      <c r="E493" s="14"/>
      <c r="F493" s="54"/>
      <c r="G493" s="52"/>
      <c r="H493" s="56"/>
      <c r="I493" s="54"/>
      <c r="J493" s="54"/>
      <c r="K493" s="57"/>
      <c r="L493" s="17"/>
      <c r="M493" s="17"/>
      <c r="N493" s="17"/>
      <c r="O493" s="17"/>
      <c r="P493" s="52"/>
      <c r="Q493" s="55"/>
      <c r="R493" s="55"/>
      <c r="S493" s="20"/>
      <c r="T493" s="15"/>
    </row>
    <row r="494" spans="1:20" ht="64.5" customHeight="1">
      <c r="A494" s="52"/>
      <c r="B494" s="52"/>
      <c r="C494" s="16"/>
      <c r="D494" s="53"/>
      <c r="E494" s="14"/>
      <c r="F494" s="54"/>
      <c r="G494" s="52"/>
      <c r="H494" s="56"/>
      <c r="I494" s="54"/>
      <c r="J494" s="54"/>
      <c r="K494" s="57"/>
      <c r="L494" s="17"/>
      <c r="M494" s="17"/>
      <c r="N494" s="17"/>
      <c r="O494" s="17"/>
      <c r="P494" s="52"/>
      <c r="Q494" s="55"/>
      <c r="R494" s="55"/>
      <c r="S494" s="20"/>
      <c r="T494" s="15"/>
    </row>
    <row r="495" spans="1:20" ht="64.5" customHeight="1">
      <c r="A495" s="52"/>
      <c r="B495" s="52"/>
      <c r="C495" s="16"/>
      <c r="D495" s="53"/>
      <c r="E495" s="14"/>
      <c r="F495" s="54"/>
      <c r="G495" s="52"/>
      <c r="H495" s="56"/>
      <c r="I495" s="54"/>
      <c r="J495" s="54"/>
      <c r="K495" s="57"/>
      <c r="L495" s="17"/>
      <c r="M495" s="17"/>
      <c r="N495" s="17"/>
      <c r="O495" s="17"/>
      <c r="P495" s="52"/>
      <c r="Q495" s="55"/>
      <c r="R495" s="55"/>
      <c r="S495" s="20"/>
      <c r="T495" s="15"/>
    </row>
    <row r="496" spans="1:20" ht="64.5" customHeight="1">
      <c r="A496" s="52"/>
      <c r="B496" s="52"/>
      <c r="C496" s="16"/>
      <c r="D496" s="53"/>
      <c r="E496" s="14"/>
      <c r="F496" s="54"/>
      <c r="G496" s="52"/>
      <c r="H496" s="56"/>
      <c r="I496" s="54"/>
      <c r="J496" s="54"/>
      <c r="K496" s="57"/>
      <c r="L496" s="17"/>
      <c r="M496" s="17"/>
      <c r="N496" s="17"/>
      <c r="O496" s="17"/>
      <c r="P496" s="52"/>
      <c r="Q496" s="55"/>
      <c r="R496" s="55"/>
      <c r="S496" s="20"/>
      <c r="T496" s="15"/>
    </row>
    <row r="497" spans="1:20" ht="64.5" customHeight="1">
      <c r="A497" s="52"/>
      <c r="B497" s="52"/>
      <c r="C497" s="16"/>
      <c r="D497" s="53"/>
      <c r="E497" s="14"/>
      <c r="F497" s="54"/>
      <c r="G497" s="52"/>
      <c r="H497" s="56"/>
      <c r="I497" s="54"/>
      <c r="J497" s="54"/>
      <c r="K497" s="57"/>
      <c r="L497" s="17"/>
      <c r="M497" s="17"/>
      <c r="N497" s="17"/>
      <c r="O497" s="17"/>
      <c r="P497" s="52"/>
      <c r="Q497" s="55"/>
      <c r="R497" s="55"/>
      <c r="S497" s="20"/>
      <c r="T497" s="15"/>
    </row>
    <row r="498" spans="1:20" ht="64.5" customHeight="1">
      <c r="A498" s="52"/>
      <c r="B498" s="52"/>
      <c r="C498" s="16"/>
      <c r="D498" s="53"/>
      <c r="E498" s="14"/>
      <c r="F498" s="54"/>
      <c r="G498" s="52"/>
      <c r="H498" s="56"/>
      <c r="I498" s="54"/>
      <c r="J498" s="54"/>
      <c r="K498" s="57"/>
      <c r="L498" s="17"/>
      <c r="M498" s="17"/>
      <c r="N498" s="17"/>
      <c r="O498" s="17"/>
      <c r="P498" s="52"/>
      <c r="Q498" s="55"/>
      <c r="R498" s="55"/>
      <c r="S498" s="20"/>
      <c r="T498" s="15"/>
    </row>
    <row r="499" spans="1:20" ht="64.5" customHeight="1">
      <c r="A499" s="52"/>
      <c r="B499" s="52"/>
      <c r="C499" s="16"/>
      <c r="D499" s="53"/>
      <c r="E499" s="14"/>
      <c r="F499" s="54"/>
      <c r="G499" s="52"/>
      <c r="H499" s="56"/>
      <c r="I499" s="54"/>
      <c r="J499" s="54"/>
      <c r="K499" s="57"/>
      <c r="L499" s="17"/>
      <c r="M499" s="17"/>
      <c r="N499" s="17"/>
      <c r="O499" s="17"/>
      <c r="P499" s="52"/>
      <c r="Q499" s="55"/>
      <c r="R499" s="55"/>
      <c r="S499" s="20"/>
      <c r="T499" s="15"/>
    </row>
    <row r="500" spans="1:20" ht="64.5" customHeight="1">
      <c r="A500" s="52"/>
      <c r="B500" s="52"/>
      <c r="C500" s="16"/>
      <c r="D500" s="53"/>
      <c r="E500" s="14"/>
      <c r="F500" s="54"/>
      <c r="G500" s="52"/>
      <c r="H500" s="56"/>
      <c r="I500" s="54"/>
      <c r="J500" s="54"/>
      <c r="K500" s="57"/>
      <c r="L500" s="17"/>
      <c r="M500" s="17"/>
      <c r="N500" s="17"/>
      <c r="O500" s="17"/>
      <c r="P500" s="52"/>
      <c r="Q500" s="55"/>
      <c r="R500" s="55"/>
      <c r="S500" s="20"/>
      <c r="T500" s="15"/>
    </row>
    <row r="501" spans="1:20" ht="64.5" customHeight="1">
      <c r="A501" s="52"/>
      <c r="B501" s="52"/>
      <c r="C501" s="16"/>
      <c r="D501" s="53"/>
      <c r="E501" s="14"/>
      <c r="F501" s="54"/>
      <c r="G501" s="52"/>
      <c r="H501" s="56"/>
      <c r="I501" s="54"/>
      <c r="J501" s="54"/>
      <c r="K501" s="57"/>
      <c r="L501" s="17"/>
      <c r="M501" s="17"/>
      <c r="N501" s="17"/>
      <c r="O501" s="17"/>
      <c r="P501" s="52"/>
      <c r="Q501" s="55"/>
      <c r="R501" s="55"/>
      <c r="S501" s="20"/>
      <c r="T501" s="15"/>
    </row>
    <row r="502" spans="1:20" ht="64.5" customHeight="1">
      <c r="A502" s="52"/>
      <c r="B502" s="52"/>
      <c r="C502" s="16"/>
      <c r="D502" s="53"/>
      <c r="E502" s="14"/>
      <c r="F502" s="54"/>
      <c r="G502" s="52"/>
      <c r="H502" s="56"/>
      <c r="I502" s="54"/>
      <c r="J502" s="54"/>
      <c r="K502" s="57"/>
      <c r="L502" s="17"/>
      <c r="M502" s="17"/>
      <c r="N502" s="17"/>
      <c r="O502" s="17"/>
      <c r="P502" s="52"/>
      <c r="Q502" s="55"/>
      <c r="R502" s="55"/>
      <c r="S502" s="20"/>
      <c r="T502" s="15"/>
    </row>
    <row r="503" spans="1:20" ht="64.5" customHeight="1">
      <c r="A503" s="52"/>
      <c r="B503" s="52"/>
      <c r="C503" s="16"/>
      <c r="D503" s="53"/>
      <c r="E503" s="14"/>
      <c r="F503" s="54"/>
      <c r="G503" s="52"/>
      <c r="H503" s="56"/>
      <c r="I503" s="54"/>
      <c r="J503" s="54"/>
      <c r="K503" s="57"/>
      <c r="L503" s="17"/>
      <c r="M503" s="17"/>
      <c r="N503" s="17"/>
      <c r="O503" s="17"/>
      <c r="P503" s="52"/>
      <c r="Q503" s="55"/>
      <c r="R503" s="55"/>
      <c r="S503" s="20"/>
      <c r="T503" s="15"/>
    </row>
    <row r="504" spans="1:20" ht="64.5" customHeight="1">
      <c r="A504" s="52"/>
      <c r="B504" s="52"/>
      <c r="C504" s="16"/>
      <c r="D504" s="53"/>
      <c r="E504" s="14"/>
      <c r="F504" s="54"/>
      <c r="G504" s="52"/>
      <c r="H504" s="56"/>
      <c r="I504" s="54"/>
      <c r="J504" s="54"/>
      <c r="K504" s="57"/>
      <c r="L504" s="17"/>
      <c r="M504" s="17"/>
      <c r="N504" s="17"/>
      <c r="O504" s="17"/>
      <c r="P504" s="52"/>
      <c r="Q504" s="55"/>
      <c r="R504" s="55"/>
      <c r="S504" s="20"/>
      <c r="T504" s="15"/>
    </row>
    <row r="505" spans="1:20" ht="64.5" customHeight="1">
      <c r="A505" s="52"/>
      <c r="B505" s="52"/>
      <c r="C505" s="16"/>
      <c r="D505" s="53"/>
      <c r="E505" s="14"/>
      <c r="F505" s="54"/>
      <c r="G505" s="52"/>
      <c r="H505" s="56"/>
      <c r="I505" s="54"/>
      <c r="J505" s="54"/>
      <c r="K505" s="57"/>
      <c r="L505" s="17"/>
      <c r="M505" s="17"/>
      <c r="N505" s="17"/>
      <c r="O505" s="17"/>
      <c r="P505" s="52"/>
      <c r="Q505" s="55"/>
      <c r="R505" s="55"/>
      <c r="S505" s="20"/>
      <c r="T505" s="15"/>
    </row>
    <row r="506" spans="1:20" ht="64.5" customHeight="1">
      <c r="A506" s="52"/>
      <c r="B506" s="52"/>
      <c r="C506" s="16"/>
      <c r="D506" s="53"/>
      <c r="E506" s="14"/>
      <c r="F506" s="54"/>
      <c r="G506" s="52"/>
      <c r="H506" s="56"/>
      <c r="I506" s="54"/>
      <c r="J506" s="54"/>
      <c r="K506" s="57"/>
      <c r="L506" s="17"/>
      <c r="M506" s="17"/>
      <c r="N506" s="17"/>
      <c r="O506" s="17"/>
      <c r="P506" s="52"/>
      <c r="Q506" s="55"/>
      <c r="R506" s="55"/>
      <c r="S506" s="20"/>
      <c r="T506" s="15"/>
    </row>
    <row r="507" spans="1:20" ht="64.5" customHeight="1">
      <c r="A507" s="52"/>
      <c r="B507" s="52"/>
      <c r="C507" s="16"/>
      <c r="D507" s="53"/>
      <c r="E507" s="14"/>
      <c r="F507" s="54"/>
      <c r="G507" s="52"/>
      <c r="H507" s="56"/>
      <c r="I507" s="54"/>
      <c r="J507" s="54"/>
      <c r="K507" s="57"/>
      <c r="L507" s="17"/>
      <c r="M507" s="17"/>
      <c r="N507" s="17"/>
      <c r="O507" s="17"/>
      <c r="P507" s="52"/>
      <c r="Q507" s="55"/>
      <c r="R507" s="55"/>
      <c r="S507" s="20"/>
      <c r="T507" s="15"/>
    </row>
    <row r="508" spans="1:20" ht="64.5" customHeight="1">
      <c r="A508" s="52"/>
      <c r="B508" s="52"/>
      <c r="C508" s="16"/>
      <c r="D508" s="53"/>
      <c r="E508" s="14"/>
      <c r="F508" s="54"/>
      <c r="G508" s="52"/>
      <c r="H508" s="56"/>
      <c r="I508" s="54"/>
      <c r="J508" s="54"/>
      <c r="K508" s="57"/>
      <c r="L508" s="17"/>
      <c r="M508" s="17"/>
      <c r="N508" s="17"/>
      <c r="O508" s="17"/>
      <c r="P508" s="52"/>
      <c r="Q508" s="55"/>
      <c r="R508" s="55"/>
      <c r="S508" s="20"/>
      <c r="T508" s="15"/>
    </row>
    <row r="509" spans="1:20" ht="64.5" customHeight="1">
      <c r="A509" s="52"/>
      <c r="B509" s="52"/>
      <c r="C509" s="16"/>
      <c r="D509" s="53"/>
      <c r="E509" s="14"/>
      <c r="F509" s="54"/>
      <c r="G509" s="52"/>
      <c r="H509" s="56"/>
      <c r="I509" s="54"/>
      <c r="J509" s="54"/>
      <c r="K509" s="57"/>
      <c r="L509" s="17"/>
      <c r="M509" s="17"/>
      <c r="N509" s="17"/>
      <c r="O509" s="17"/>
      <c r="P509" s="52"/>
      <c r="Q509" s="55"/>
      <c r="R509" s="55"/>
      <c r="S509" s="20"/>
      <c r="T509" s="15"/>
    </row>
    <row r="510" spans="1:20" ht="64.5" customHeight="1">
      <c r="A510" s="52"/>
      <c r="B510" s="52"/>
      <c r="C510" s="16"/>
      <c r="D510" s="53"/>
      <c r="E510" s="14"/>
      <c r="F510" s="54"/>
      <c r="G510" s="52"/>
      <c r="H510" s="56"/>
      <c r="I510" s="54"/>
      <c r="J510" s="54"/>
      <c r="K510" s="57"/>
      <c r="L510" s="17"/>
      <c r="M510" s="17"/>
      <c r="N510" s="17"/>
      <c r="O510" s="17"/>
      <c r="P510" s="52"/>
      <c r="Q510" s="55"/>
      <c r="R510" s="55"/>
      <c r="S510" s="20"/>
      <c r="T510" s="15"/>
    </row>
    <row r="511" spans="1:20" ht="64.5" customHeight="1">
      <c r="A511" s="52"/>
      <c r="B511" s="52"/>
      <c r="C511" s="16"/>
      <c r="D511" s="53"/>
      <c r="E511" s="14"/>
      <c r="F511" s="54"/>
      <c r="G511" s="52"/>
      <c r="H511" s="56"/>
      <c r="I511" s="54"/>
      <c r="J511" s="54"/>
      <c r="K511" s="57"/>
      <c r="L511" s="17"/>
      <c r="M511" s="17"/>
      <c r="N511" s="17"/>
      <c r="O511" s="17"/>
      <c r="P511" s="52"/>
      <c r="Q511" s="55"/>
      <c r="R511" s="55"/>
      <c r="S511" s="20"/>
      <c r="T511" s="15"/>
    </row>
    <row r="512" spans="1:20" ht="64.5" customHeight="1">
      <c r="A512" s="52"/>
      <c r="B512" s="52"/>
      <c r="C512" s="16"/>
      <c r="D512" s="53"/>
      <c r="E512" s="14"/>
      <c r="F512" s="54"/>
      <c r="G512" s="52"/>
      <c r="H512" s="56"/>
      <c r="I512" s="54"/>
      <c r="J512" s="54"/>
      <c r="K512" s="57"/>
      <c r="L512" s="17"/>
      <c r="M512" s="17"/>
      <c r="N512" s="17"/>
      <c r="O512" s="17"/>
      <c r="P512" s="52"/>
      <c r="Q512" s="55"/>
      <c r="R512" s="55"/>
      <c r="S512" s="20"/>
      <c r="T512" s="15"/>
    </row>
    <row r="513" spans="1:20" ht="64.5" customHeight="1">
      <c r="A513" s="52"/>
      <c r="B513" s="52"/>
      <c r="C513" s="16"/>
      <c r="D513" s="53"/>
      <c r="E513" s="14"/>
      <c r="F513" s="54"/>
      <c r="G513" s="52"/>
      <c r="H513" s="56"/>
      <c r="I513" s="54"/>
      <c r="J513" s="54"/>
      <c r="K513" s="57"/>
      <c r="L513" s="17"/>
      <c r="M513" s="17"/>
      <c r="N513" s="17"/>
      <c r="O513" s="17"/>
      <c r="P513" s="52"/>
      <c r="Q513" s="55"/>
      <c r="R513" s="55"/>
      <c r="S513" s="20"/>
      <c r="T513" s="15"/>
    </row>
    <row r="514" spans="1:20" ht="64.5" customHeight="1">
      <c r="A514" s="52"/>
      <c r="B514" s="52"/>
      <c r="C514" s="16"/>
      <c r="D514" s="53"/>
      <c r="E514" s="14"/>
      <c r="F514" s="54"/>
      <c r="G514" s="52"/>
      <c r="H514" s="56"/>
      <c r="I514" s="54"/>
      <c r="J514" s="54"/>
      <c r="K514" s="57"/>
      <c r="L514" s="17"/>
      <c r="M514" s="17"/>
      <c r="N514" s="17"/>
      <c r="O514" s="17"/>
      <c r="P514" s="52"/>
      <c r="Q514" s="55"/>
      <c r="R514" s="55"/>
      <c r="S514" s="20"/>
      <c r="T514" s="15"/>
    </row>
    <row r="515" spans="1:20" ht="64.5" customHeight="1">
      <c r="A515" s="52"/>
      <c r="B515" s="52"/>
      <c r="C515" s="16"/>
      <c r="D515" s="53"/>
      <c r="E515" s="14"/>
      <c r="F515" s="54"/>
      <c r="G515" s="52"/>
      <c r="H515" s="56"/>
      <c r="I515" s="54"/>
      <c r="J515" s="54"/>
      <c r="K515" s="57"/>
      <c r="L515" s="17"/>
      <c r="M515" s="17"/>
      <c r="N515" s="17"/>
      <c r="O515" s="17"/>
      <c r="P515" s="52"/>
      <c r="Q515" s="55"/>
      <c r="R515" s="55"/>
      <c r="S515" s="20"/>
      <c r="T515" s="15"/>
    </row>
    <row r="516" spans="1:20" ht="64.5" customHeight="1">
      <c r="A516" s="52"/>
      <c r="B516" s="52"/>
      <c r="C516" s="16"/>
      <c r="D516" s="53"/>
      <c r="E516" s="14"/>
      <c r="F516" s="54"/>
      <c r="G516" s="52"/>
      <c r="H516" s="56"/>
      <c r="I516" s="54"/>
      <c r="J516" s="54"/>
      <c r="K516" s="57"/>
      <c r="L516" s="17"/>
      <c r="M516" s="17"/>
      <c r="N516" s="17"/>
      <c r="O516" s="17"/>
      <c r="P516" s="52"/>
      <c r="Q516" s="55"/>
      <c r="R516" s="55"/>
      <c r="S516" s="20"/>
      <c r="T516" s="15"/>
    </row>
    <row r="517" spans="1:20" ht="64.5" customHeight="1">
      <c r="A517" s="52"/>
      <c r="B517" s="52"/>
      <c r="C517" s="16"/>
      <c r="D517" s="53"/>
      <c r="E517" s="14"/>
      <c r="F517" s="54"/>
      <c r="G517" s="52"/>
      <c r="H517" s="56"/>
      <c r="I517" s="54"/>
      <c r="J517" s="54"/>
      <c r="K517" s="57"/>
      <c r="L517" s="17"/>
      <c r="M517" s="17"/>
      <c r="N517" s="17"/>
      <c r="O517" s="17"/>
      <c r="P517" s="52"/>
      <c r="Q517" s="55"/>
      <c r="R517" s="55"/>
      <c r="S517" s="20"/>
      <c r="T517" s="15"/>
    </row>
    <row r="518" spans="1:20" ht="64.5" customHeight="1">
      <c r="A518" s="52"/>
      <c r="B518" s="52"/>
      <c r="C518" s="16"/>
      <c r="D518" s="53"/>
      <c r="E518" s="14"/>
      <c r="F518" s="54"/>
      <c r="G518" s="52"/>
      <c r="H518" s="56"/>
      <c r="I518" s="54"/>
      <c r="J518" s="54"/>
      <c r="K518" s="57"/>
      <c r="L518" s="17"/>
      <c r="M518" s="17"/>
      <c r="N518" s="17"/>
      <c r="O518" s="17"/>
      <c r="P518" s="52"/>
      <c r="Q518" s="55"/>
      <c r="R518" s="55"/>
      <c r="S518" s="20"/>
      <c r="T518" s="15"/>
    </row>
    <row r="519" spans="1:20" ht="64.5" customHeight="1">
      <c r="A519" s="52"/>
      <c r="B519" s="52"/>
      <c r="C519" s="16"/>
      <c r="D519" s="53"/>
      <c r="E519" s="14"/>
      <c r="F519" s="54"/>
      <c r="G519" s="52"/>
      <c r="H519" s="56"/>
      <c r="I519" s="54"/>
      <c r="J519" s="54"/>
      <c r="K519" s="57"/>
      <c r="L519" s="17"/>
      <c r="M519" s="17"/>
      <c r="N519" s="17"/>
      <c r="O519" s="17"/>
      <c r="P519" s="52"/>
      <c r="Q519" s="55"/>
      <c r="R519" s="55"/>
      <c r="S519" s="20"/>
      <c r="T519" s="15"/>
    </row>
    <row r="520" spans="1:20" ht="64.5" customHeight="1">
      <c r="A520" s="52"/>
      <c r="B520" s="52"/>
      <c r="C520" s="16"/>
      <c r="D520" s="53"/>
      <c r="E520" s="14"/>
      <c r="F520" s="54"/>
      <c r="G520" s="52"/>
      <c r="H520" s="56"/>
      <c r="I520" s="54"/>
      <c r="J520" s="54"/>
      <c r="K520" s="57"/>
      <c r="L520" s="17"/>
      <c r="M520" s="17"/>
      <c r="N520" s="17"/>
      <c r="O520" s="17"/>
      <c r="P520" s="52"/>
      <c r="Q520" s="55"/>
      <c r="R520" s="55"/>
      <c r="S520" s="20"/>
      <c r="T520" s="15"/>
    </row>
    <row r="521" spans="1:20" ht="64.5" customHeight="1">
      <c r="A521" s="52"/>
      <c r="B521" s="52"/>
      <c r="C521" s="16"/>
      <c r="D521" s="53"/>
      <c r="E521" s="14"/>
      <c r="F521" s="54"/>
      <c r="G521" s="52"/>
      <c r="H521" s="56"/>
      <c r="I521" s="54"/>
      <c r="J521" s="54"/>
      <c r="K521" s="57"/>
      <c r="L521" s="17"/>
      <c r="M521" s="17"/>
      <c r="N521" s="17"/>
      <c r="O521" s="17"/>
      <c r="P521" s="52"/>
      <c r="Q521" s="55"/>
      <c r="R521" s="55"/>
      <c r="S521" s="20"/>
      <c r="T521" s="15"/>
    </row>
    <row r="522" spans="1:20" ht="64.5" customHeight="1">
      <c r="A522" s="52"/>
      <c r="B522" s="52"/>
      <c r="C522" s="16"/>
      <c r="D522" s="53"/>
      <c r="E522" s="14"/>
      <c r="F522" s="54"/>
      <c r="G522" s="52"/>
      <c r="H522" s="56"/>
      <c r="I522" s="54"/>
      <c r="J522" s="54"/>
      <c r="K522" s="57"/>
      <c r="L522" s="17"/>
      <c r="M522" s="17"/>
      <c r="N522" s="17"/>
      <c r="O522" s="17"/>
      <c r="P522" s="52"/>
      <c r="Q522" s="55"/>
      <c r="R522" s="55"/>
      <c r="S522" s="20"/>
      <c r="T522" s="15"/>
    </row>
    <row r="523" spans="1:20" ht="64.5" customHeight="1">
      <c r="A523" s="52"/>
      <c r="B523" s="52"/>
      <c r="C523" s="16"/>
      <c r="D523" s="53"/>
      <c r="E523" s="14"/>
      <c r="F523" s="54"/>
      <c r="G523" s="52"/>
      <c r="H523" s="56"/>
      <c r="I523" s="54"/>
      <c r="J523" s="54"/>
      <c r="K523" s="57"/>
      <c r="L523" s="17"/>
      <c r="M523" s="17"/>
      <c r="N523" s="17"/>
      <c r="O523" s="17"/>
      <c r="P523" s="52"/>
      <c r="Q523" s="55"/>
      <c r="R523" s="55"/>
      <c r="S523" s="20"/>
      <c r="T523" s="15"/>
    </row>
    <row r="524" spans="1:20" ht="64.5" customHeight="1">
      <c r="A524" s="52"/>
      <c r="B524" s="52"/>
      <c r="C524" s="16"/>
      <c r="D524" s="53"/>
      <c r="E524" s="14"/>
      <c r="F524" s="54"/>
      <c r="G524" s="52"/>
      <c r="H524" s="56"/>
      <c r="I524" s="54"/>
      <c r="J524" s="54"/>
      <c r="K524" s="57"/>
      <c r="L524" s="17"/>
      <c r="M524" s="17"/>
      <c r="N524" s="17"/>
      <c r="O524" s="17"/>
      <c r="P524" s="52"/>
      <c r="Q524" s="55"/>
      <c r="R524" s="55"/>
      <c r="S524" s="20"/>
      <c r="T524" s="15"/>
    </row>
    <row r="525" spans="1:20" ht="64.5" customHeight="1">
      <c r="A525" s="52"/>
      <c r="B525" s="52"/>
      <c r="C525" s="16"/>
      <c r="D525" s="53"/>
      <c r="E525" s="14"/>
      <c r="F525" s="54"/>
      <c r="G525" s="52"/>
      <c r="H525" s="56"/>
      <c r="I525" s="54"/>
      <c r="J525" s="54"/>
      <c r="K525" s="57"/>
      <c r="L525" s="17"/>
      <c r="M525" s="17"/>
      <c r="N525" s="17"/>
      <c r="O525" s="17"/>
      <c r="P525" s="52"/>
      <c r="Q525" s="55"/>
      <c r="R525" s="55"/>
      <c r="S525" s="20"/>
      <c r="T525" s="15"/>
    </row>
    <row r="526" spans="1:20" ht="64.5" customHeight="1">
      <c r="A526" s="52"/>
      <c r="B526" s="52"/>
      <c r="C526" s="16"/>
      <c r="D526" s="53"/>
      <c r="E526" s="14"/>
      <c r="F526" s="54"/>
      <c r="G526" s="52"/>
      <c r="H526" s="56"/>
      <c r="I526" s="54"/>
      <c r="J526" s="54"/>
      <c r="K526" s="57"/>
      <c r="L526" s="17"/>
      <c r="M526" s="17"/>
      <c r="N526" s="17"/>
      <c r="O526" s="17"/>
      <c r="P526" s="52"/>
      <c r="Q526" s="55"/>
      <c r="R526" s="55"/>
      <c r="S526" s="20"/>
      <c r="T526" s="15"/>
    </row>
    <row r="527" spans="1:20" ht="64.5" customHeight="1">
      <c r="A527" s="52"/>
      <c r="B527" s="52"/>
      <c r="C527" s="16"/>
      <c r="D527" s="53"/>
      <c r="E527" s="14"/>
      <c r="F527" s="54"/>
      <c r="G527" s="52"/>
      <c r="H527" s="56"/>
      <c r="I527" s="54"/>
      <c r="J527" s="54"/>
      <c r="K527" s="57"/>
      <c r="L527" s="17"/>
      <c r="M527" s="17"/>
      <c r="N527" s="17"/>
      <c r="O527" s="17"/>
      <c r="P527" s="52"/>
      <c r="Q527" s="55"/>
      <c r="R527" s="55"/>
      <c r="S527" s="20"/>
      <c r="T527" s="15"/>
    </row>
    <row r="528" spans="1:20" ht="64.5" customHeight="1">
      <c r="A528" s="52"/>
      <c r="B528" s="52"/>
      <c r="C528" s="16"/>
      <c r="D528" s="53"/>
      <c r="E528" s="14"/>
      <c r="F528" s="54"/>
      <c r="G528" s="52"/>
      <c r="H528" s="56"/>
      <c r="I528" s="54"/>
      <c r="J528" s="54"/>
      <c r="K528" s="57"/>
      <c r="L528" s="17"/>
      <c r="M528" s="17"/>
      <c r="N528" s="17"/>
      <c r="O528" s="17"/>
      <c r="P528" s="52"/>
      <c r="Q528" s="55"/>
      <c r="R528" s="55"/>
      <c r="S528" s="20"/>
      <c r="T528" s="15"/>
    </row>
    <row r="529" spans="1:20" ht="64.5" customHeight="1">
      <c r="A529" s="52"/>
      <c r="B529" s="52"/>
      <c r="C529" s="16"/>
      <c r="D529" s="53"/>
      <c r="E529" s="14"/>
      <c r="F529" s="54"/>
      <c r="G529" s="52"/>
      <c r="H529" s="56"/>
      <c r="I529" s="54"/>
      <c r="J529" s="54"/>
      <c r="K529" s="57"/>
      <c r="L529" s="17"/>
      <c r="M529" s="17"/>
      <c r="N529" s="17"/>
      <c r="O529" s="17"/>
      <c r="P529" s="52"/>
      <c r="Q529" s="55"/>
      <c r="R529" s="55"/>
      <c r="S529" s="20"/>
      <c r="T529" s="15"/>
    </row>
    <row r="530" spans="1:20" ht="64.5" customHeight="1">
      <c r="A530" s="52"/>
      <c r="B530" s="52"/>
      <c r="C530" s="16"/>
      <c r="D530" s="53"/>
      <c r="E530" s="14"/>
      <c r="F530" s="54"/>
      <c r="G530" s="52"/>
      <c r="H530" s="56"/>
      <c r="I530" s="54"/>
      <c r="J530" s="54"/>
      <c r="K530" s="57"/>
      <c r="L530" s="17"/>
      <c r="M530" s="17"/>
      <c r="N530" s="17"/>
      <c r="O530" s="17"/>
      <c r="P530" s="52"/>
      <c r="Q530" s="55"/>
      <c r="R530" s="55"/>
      <c r="S530" s="20"/>
      <c r="T530" s="15"/>
    </row>
    <row r="531" spans="1:20" ht="64.5" customHeight="1">
      <c r="A531" s="52"/>
      <c r="B531" s="52"/>
      <c r="C531" s="16"/>
      <c r="D531" s="53"/>
      <c r="E531" s="14"/>
      <c r="F531" s="54"/>
      <c r="G531" s="52"/>
      <c r="H531" s="56"/>
      <c r="I531" s="54"/>
      <c r="J531" s="54"/>
      <c r="K531" s="57"/>
      <c r="L531" s="17"/>
      <c r="M531" s="17"/>
      <c r="N531" s="17"/>
      <c r="O531" s="17"/>
      <c r="P531" s="52"/>
      <c r="Q531" s="55"/>
      <c r="R531" s="55"/>
      <c r="S531" s="20"/>
      <c r="T531" s="15"/>
    </row>
    <row r="532" spans="1:20" ht="64.5" customHeight="1">
      <c r="A532" s="52"/>
      <c r="B532" s="52"/>
      <c r="C532" s="16"/>
      <c r="D532" s="53"/>
      <c r="E532" s="14"/>
      <c r="F532" s="54"/>
      <c r="G532" s="52"/>
      <c r="H532" s="56"/>
      <c r="I532" s="54"/>
      <c r="J532" s="54"/>
      <c r="K532" s="57"/>
      <c r="L532" s="17"/>
      <c r="M532" s="17"/>
      <c r="N532" s="17"/>
      <c r="O532" s="17"/>
      <c r="P532" s="52"/>
      <c r="Q532" s="55"/>
      <c r="R532" s="55"/>
      <c r="S532" s="20"/>
      <c r="T532" s="15"/>
    </row>
    <row r="533" spans="1:20" ht="64.5" customHeight="1">
      <c r="A533" s="52"/>
      <c r="B533" s="52"/>
      <c r="C533" s="16"/>
      <c r="D533" s="53"/>
      <c r="E533" s="14"/>
      <c r="F533" s="54"/>
      <c r="G533" s="52"/>
      <c r="H533" s="56"/>
      <c r="I533" s="54"/>
      <c r="J533" s="54"/>
      <c r="K533" s="57"/>
      <c r="L533" s="17"/>
      <c r="M533" s="17"/>
      <c r="N533" s="17"/>
      <c r="O533" s="17"/>
      <c r="P533" s="52"/>
      <c r="Q533" s="55"/>
      <c r="R533" s="55"/>
      <c r="S533" s="20"/>
      <c r="T533" s="15"/>
    </row>
    <row r="534" spans="1:20" ht="64.5" customHeight="1">
      <c r="A534" s="52"/>
      <c r="B534" s="52"/>
      <c r="C534" s="16"/>
      <c r="D534" s="53"/>
      <c r="E534" s="14"/>
      <c r="F534" s="54"/>
      <c r="G534" s="52"/>
      <c r="H534" s="56"/>
      <c r="I534" s="54"/>
      <c r="J534" s="54"/>
      <c r="K534" s="57"/>
      <c r="L534" s="17"/>
      <c r="M534" s="17"/>
      <c r="N534" s="17"/>
      <c r="O534" s="17"/>
      <c r="P534" s="52"/>
      <c r="Q534" s="55"/>
      <c r="R534" s="55"/>
      <c r="S534" s="20"/>
      <c r="T534" s="15"/>
    </row>
    <row r="535" spans="1:20" ht="64.5" customHeight="1">
      <c r="A535" s="52"/>
      <c r="B535" s="52"/>
      <c r="C535" s="16"/>
      <c r="D535" s="53"/>
      <c r="E535" s="14"/>
      <c r="F535" s="54"/>
      <c r="G535" s="52"/>
      <c r="H535" s="56"/>
      <c r="I535" s="54"/>
      <c r="J535" s="54"/>
      <c r="K535" s="57"/>
      <c r="L535" s="17"/>
      <c r="M535" s="17"/>
      <c r="N535" s="17"/>
      <c r="O535" s="17"/>
      <c r="P535" s="52"/>
      <c r="Q535" s="55"/>
      <c r="R535" s="55"/>
      <c r="S535" s="20"/>
      <c r="T535" s="15"/>
    </row>
    <row r="536" spans="1:20" ht="64.5" customHeight="1">
      <c r="A536" s="52"/>
      <c r="B536" s="52"/>
      <c r="C536" s="16"/>
      <c r="D536" s="53"/>
      <c r="E536" s="14"/>
      <c r="F536" s="54"/>
      <c r="G536" s="52"/>
      <c r="H536" s="56"/>
      <c r="I536" s="54"/>
      <c r="J536" s="54"/>
      <c r="K536" s="57"/>
      <c r="L536" s="17"/>
      <c r="M536" s="17"/>
      <c r="N536" s="17"/>
      <c r="O536" s="17"/>
      <c r="P536" s="52"/>
      <c r="Q536" s="55"/>
      <c r="R536" s="55"/>
      <c r="S536" s="20"/>
      <c r="T536" s="15"/>
    </row>
    <row r="537" spans="1:20" ht="64.5" customHeight="1">
      <c r="A537" s="52"/>
      <c r="B537" s="52"/>
      <c r="C537" s="16"/>
      <c r="D537" s="53"/>
      <c r="E537" s="14"/>
      <c r="F537" s="54"/>
      <c r="G537" s="52"/>
      <c r="H537" s="56"/>
      <c r="I537" s="54"/>
      <c r="J537" s="54"/>
      <c r="K537" s="57"/>
      <c r="L537" s="17"/>
      <c r="M537" s="17"/>
      <c r="N537" s="17"/>
      <c r="O537" s="17"/>
      <c r="P537" s="52"/>
      <c r="Q537" s="55"/>
      <c r="R537" s="55"/>
      <c r="S537" s="20"/>
      <c r="T537" s="15"/>
    </row>
    <row r="538" spans="1:20" ht="64.5" customHeight="1">
      <c r="A538" s="52"/>
      <c r="B538" s="52"/>
      <c r="C538" s="16"/>
      <c r="D538" s="53"/>
      <c r="E538" s="14"/>
      <c r="F538" s="54"/>
      <c r="G538" s="52"/>
      <c r="H538" s="56"/>
      <c r="I538" s="54"/>
      <c r="J538" s="54"/>
      <c r="K538" s="57"/>
      <c r="L538" s="17"/>
      <c r="M538" s="17"/>
      <c r="N538" s="17"/>
      <c r="O538" s="17"/>
      <c r="P538" s="52"/>
      <c r="Q538" s="55"/>
      <c r="R538" s="55"/>
      <c r="S538" s="20"/>
      <c r="T538" s="15"/>
    </row>
    <row r="539" spans="1:20" ht="64.5" customHeight="1">
      <c r="A539" s="52"/>
      <c r="B539" s="52"/>
      <c r="C539" s="16"/>
      <c r="D539" s="53"/>
      <c r="E539" s="14"/>
      <c r="F539" s="54"/>
      <c r="G539" s="52"/>
      <c r="H539" s="56"/>
      <c r="I539" s="54"/>
      <c r="J539" s="54"/>
      <c r="K539" s="57"/>
      <c r="L539" s="17"/>
      <c r="M539" s="17"/>
      <c r="N539" s="17"/>
      <c r="O539" s="17"/>
      <c r="P539" s="52"/>
      <c r="Q539" s="55"/>
      <c r="R539" s="55"/>
      <c r="S539" s="20"/>
      <c r="T539" s="15"/>
    </row>
    <row r="540" spans="1:20" ht="64.5" customHeight="1">
      <c r="A540" s="52"/>
      <c r="B540" s="52"/>
      <c r="C540" s="16"/>
      <c r="D540" s="53"/>
      <c r="E540" s="14"/>
      <c r="F540" s="54"/>
      <c r="G540" s="52"/>
      <c r="H540" s="56"/>
      <c r="I540" s="54"/>
      <c r="J540" s="54"/>
      <c r="K540" s="57"/>
      <c r="L540" s="17"/>
      <c r="M540" s="17"/>
      <c r="N540" s="17"/>
      <c r="O540" s="17"/>
      <c r="P540" s="52"/>
      <c r="Q540" s="55"/>
      <c r="R540" s="55"/>
      <c r="S540" s="20"/>
      <c r="T540" s="15"/>
    </row>
    <row r="541" spans="1:20" ht="64.5" customHeight="1">
      <c r="A541" s="52"/>
      <c r="B541" s="52"/>
      <c r="C541" s="16"/>
      <c r="D541" s="53"/>
      <c r="E541" s="14"/>
      <c r="F541" s="54"/>
      <c r="G541" s="52"/>
      <c r="H541" s="56"/>
      <c r="I541" s="54"/>
      <c r="J541" s="54"/>
      <c r="K541" s="57"/>
      <c r="L541" s="17"/>
      <c r="M541" s="17"/>
      <c r="N541" s="17"/>
      <c r="O541" s="17"/>
      <c r="P541" s="52"/>
      <c r="Q541" s="55"/>
      <c r="R541" s="55"/>
      <c r="S541" s="20"/>
      <c r="T541" s="15"/>
    </row>
    <row r="542" spans="1:20" ht="64.5" customHeight="1">
      <c r="A542" s="52"/>
      <c r="B542" s="52"/>
      <c r="C542" s="16"/>
      <c r="D542" s="53"/>
      <c r="E542" s="14"/>
      <c r="F542" s="54"/>
      <c r="G542" s="52"/>
      <c r="H542" s="56"/>
      <c r="I542" s="54"/>
      <c r="J542" s="54"/>
      <c r="K542" s="57"/>
      <c r="L542" s="17"/>
      <c r="M542" s="17"/>
      <c r="N542" s="17"/>
      <c r="O542" s="17"/>
      <c r="P542" s="52"/>
      <c r="Q542" s="55"/>
      <c r="R542" s="55"/>
      <c r="S542" s="20"/>
      <c r="T542" s="15"/>
    </row>
    <row r="543" spans="1:20" ht="64.5" customHeight="1">
      <c r="A543" s="52"/>
      <c r="B543" s="52"/>
      <c r="C543" s="16"/>
      <c r="D543" s="53"/>
      <c r="E543" s="14"/>
      <c r="F543" s="54"/>
      <c r="G543" s="52"/>
      <c r="H543" s="56"/>
      <c r="I543" s="54"/>
      <c r="J543" s="54"/>
      <c r="K543" s="57"/>
      <c r="L543" s="17"/>
      <c r="M543" s="17"/>
      <c r="N543" s="17"/>
      <c r="O543" s="17"/>
      <c r="P543" s="52"/>
      <c r="Q543" s="55"/>
      <c r="R543" s="55"/>
      <c r="S543" s="20"/>
      <c r="T543" s="15"/>
    </row>
    <row r="544" spans="1:20" ht="64.5" customHeight="1">
      <c r="A544" s="52"/>
      <c r="B544" s="52"/>
      <c r="C544" s="16"/>
      <c r="D544" s="53"/>
      <c r="E544" s="14"/>
      <c r="F544" s="54"/>
      <c r="G544" s="52"/>
      <c r="H544" s="56"/>
      <c r="I544" s="54"/>
      <c r="J544" s="54"/>
      <c r="K544" s="57"/>
      <c r="L544" s="17"/>
      <c r="M544" s="17"/>
      <c r="N544" s="17"/>
      <c r="O544" s="17"/>
      <c r="P544" s="52"/>
      <c r="Q544" s="55"/>
      <c r="R544" s="55"/>
      <c r="S544" s="20"/>
      <c r="T544" s="15"/>
    </row>
    <row r="545" spans="1:20" ht="64.5" customHeight="1">
      <c r="A545" s="52"/>
      <c r="B545" s="52"/>
      <c r="C545" s="16"/>
      <c r="D545" s="53"/>
      <c r="E545" s="14"/>
      <c r="F545" s="54"/>
      <c r="G545" s="52"/>
      <c r="H545" s="56"/>
      <c r="I545" s="54"/>
      <c r="J545" s="54"/>
      <c r="K545" s="57"/>
      <c r="L545" s="17"/>
      <c r="M545" s="17"/>
      <c r="N545" s="17"/>
      <c r="O545" s="17"/>
      <c r="P545" s="52"/>
      <c r="Q545" s="55"/>
      <c r="R545" s="55"/>
      <c r="S545" s="20"/>
      <c r="T545" s="15"/>
    </row>
    <row r="546" spans="1:20" ht="64.5" customHeight="1">
      <c r="A546" s="52"/>
      <c r="B546" s="52"/>
      <c r="C546" s="16"/>
      <c r="D546" s="53"/>
      <c r="E546" s="14"/>
      <c r="F546" s="54"/>
      <c r="G546" s="52"/>
      <c r="H546" s="56"/>
      <c r="I546" s="54"/>
      <c r="J546" s="54"/>
      <c r="K546" s="57"/>
      <c r="L546" s="17"/>
      <c r="M546" s="17"/>
      <c r="N546" s="17"/>
      <c r="O546" s="17"/>
      <c r="P546" s="52"/>
      <c r="Q546" s="55"/>
      <c r="R546" s="55"/>
      <c r="S546" s="20"/>
      <c r="T546" s="15"/>
    </row>
    <row r="547" spans="1:20" ht="64.5" customHeight="1">
      <c r="A547" s="52"/>
      <c r="B547" s="52"/>
      <c r="C547" s="16"/>
      <c r="D547" s="53"/>
      <c r="E547" s="14"/>
      <c r="F547" s="54"/>
      <c r="G547" s="52"/>
      <c r="H547" s="56"/>
      <c r="I547" s="54"/>
      <c r="J547" s="54"/>
      <c r="K547" s="57"/>
      <c r="L547" s="17"/>
      <c r="M547" s="17"/>
      <c r="N547" s="17"/>
      <c r="O547" s="17"/>
      <c r="P547" s="52"/>
      <c r="Q547" s="55"/>
      <c r="R547" s="55"/>
      <c r="S547" s="20"/>
      <c r="T547" s="15"/>
    </row>
    <row r="548" spans="1:20" ht="64.5" customHeight="1">
      <c r="A548" s="52"/>
      <c r="B548" s="52"/>
      <c r="C548" s="16"/>
      <c r="D548" s="53"/>
      <c r="E548" s="14"/>
      <c r="F548" s="54"/>
      <c r="G548" s="52"/>
      <c r="H548" s="56"/>
      <c r="I548" s="54"/>
      <c r="J548" s="54"/>
      <c r="K548" s="57"/>
      <c r="L548" s="17"/>
      <c r="M548" s="17"/>
      <c r="N548" s="17"/>
      <c r="O548" s="17"/>
      <c r="P548" s="52"/>
      <c r="Q548" s="55"/>
      <c r="R548" s="55"/>
      <c r="S548" s="20"/>
      <c r="T548" s="15"/>
    </row>
    <row r="549" spans="1:20" ht="64.5" customHeight="1">
      <c r="A549" s="52"/>
      <c r="B549" s="52"/>
      <c r="C549" s="16"/>
      <c r="D549" s="53"/>
      <c r="E549" s="14"/>
      <c r="F549" s="54"/>
      <c r="G549" s="52"/>
      <c r="H549" s="56"/>
      <c r="I549" s="54"/>
      <c r="J549" s="54"/>
      <c r="K549" s="57"/>
      <c r="L549" s="17"/>
      <c r="M549" s="17"/>
      <c r="N549" s="17"/>
      <c r="O549" s="17"/>
      <c r="P549" s="52"/>
      <c r="Q549" s="55"/>
      <c r="R549" s="55"/>
      <c r="S549" s="20"/>
      <c r="T549" s="15"/>
    </row>
    <row r="550" spans="1:20" ht="64.5" customHeight="1">
      <c r="A550" s="52"/>
      <c r="B550" s="52"/>
      <c r="C550" s="16"/>
      <c r="D550" s="53"/>
      <c r="E550" s="14"/>
      <c r="F550" s="54"/>
      <c r="G550" s="52"/>
      <c r="H550" s="56"/>
      <c r="I550" s="54"/>
      <c r="J550" s="54"/>
      <c r="K550" s="57"/>
      <c r="L550" s="17"/>
      <c r="M550" s="17"/>
      <c r="N550" s="17"/>
      <c r="O550" s="17"/>
      <c r="P550" s="52"/>
      <c r="Q550" s="55"/>
      <c r="R550" s="55"/>
      <c r="S550" s="20"/>
      <c r="T550" s="15"/>
    </row>
    <row r="551" spans="1:20" ht="64.5" customHeight="1">
      <c r="A551" s="52"/>
      <c r="B551" s="52"/>
      <c r="C551" s="16"/>
      <c r="D551" s="53"/>
      <c r="E551" s="14"/>
      <c r="F551" s="54"/>
      <c r="G551" s="52"/>
      <c r="H551" s="56"/>
      <c r="I551" s="54"/>
      <c r="J551" s="54"/>
      <c r="K551" s="57"/>
      <c r="L551" s="17"/>
      <c r="M551" s="17"/>
      <c r="N551" s="17"/>
      <c r="O551" s="17"/>
      <c r="P551" s="52"/>
      <c r="Q551" s="55"/>
      <c r="R551" s="55"/>
      <c r="S551" s="20"/>
      <c r="T551" s="15"/>
    </row>
    <row r="552" spans="1:20" ht="64.5" customHeight="1">
      <c r="A552" s="52"/>
      <c r="B552" s="52"/>
      <c r="C552" s="16"/>
      <c r="D552" s="53"/>
      <c r="E552" s="14"/>
      <c r="F552" s="54"/>
      <c r="G552" s="52"/>
      <c r="H552" s="56"/>
      <c r="I552" s="54"/>
      <c r="J552" s="54"/>
      <c r="K552" s="57"/>
      <c r="L552" s="17"/>
      <c r="M552" s="17"/>
      <c r="N552" s="17"/>
      <c r="O552" s="17"/>
      <c r="P552" s="52"/>
      <c r="Q552" s="55"/>
      <c r="R552" s="55"/>
      <c r="S552" s="20"/>
      <c r="T552" s="15"/>
    </row>
    <row r="553" spans="1:20" ht="64.5" customHeight="1">
      <c r="A553" s="52"/>
      <c r="B553" s="52"/>
      <c r="C553" s="16"/>
      <c r="D553" s="53"/>
      <c r="E553" s="14"/>
      <c r="F553" s="54"/>
      <c r="G553" s="52"/>
      <c r="H553" s="56"/>
      <c r="I553" s="54"/>
      <c r="J553" s="54"/>
      <c r="K553" s="57"/>
      <c r="L553" s="17"/>
      <c r="M553" s="17"/>
      <c r="N553" s="17"/>
      <c r="O553" s="17"/>
      <c r="P553" s="52"/>
      <c r="Q553" s="55"/>
      <c r="R553" s="55"/>
      <c r="S553" s="20"/>
      <c r="T553" s="15"/>
    </row>
    <row r="554" spans="1:20" ht="64.5" customHeight="1">
      <c r="A554" s="52"/>
      <c r="B554" s="52"/>
      <c r="C554" s="16"/>
      <c r="D554" s="53"/>
      <c r="E554" s="14"/>
      <c r="F554" s="54"/>
      <c r="G554" s="52"/>
      <c r="H554" s="56"/>
      <c r="I554" s="54"/>
      <c r="J554" s="54"/>
      <c r="K554" s="57"/>
      <c r="L554" s="17"/>
      <c r="M554" s="17"/>
      <c r="N554" s="17"/>
      <c r="O554" s="17"/>
      <c r="P554" s="52"/>
      <c r="Q554" s="55"/>
      <c r="R554" s="55"/>
      <c r="S554" s="20"/>
      <c r="T554" s="15"/>
    </row>
    <row r="555" spans="1:20" ht="64.5" customHeight="1">
      <c r="A555" s="52"/>
      <c r="B555" s="52"/>
      <c r="C555" s="16"/>
      <c r="D555" s="53"/>
      <c r="E555" s="14"/>
      <c r="F555" s="54"/>
      <c r="G555" s="52"/>
      <c r="H555" s="56"/>
      <c r="I555" s="54"/>
      <c r="J555" s="54"/>
      <c r="K555" s="57"/>
      <c r="L555" s="17"/>
      <c r="M555" s="17"/>
      <c r="N555" s="17"/>
      <c r="O555" s="17"/>
      <c r="P555" s="52"/>
      <c r="Q555" s="55"/>
      <c r="R555" s="55"/>
      <c r="S555" s="20"/>
      <c r="T555" s="15"/>
    </row>
    <row r="556" spans="1:20" ht="64.5" customHeight="1">
      <c r="A556" s="52"/>
      <c r="B556" s="52"/>
      <c r="C556" s="16"/>
      <c r="D556" s="53"/>
      <c r="E556" s="14"/>
      <c r="F556" s="54"/>
      <c r="G556" s="52"/>
      <c r="H556" s="56"/>
      <c r="I556" s="54"/>
      <c r="J556" s="54"/>
      <c r="K556" s="57"/>
      <c r="L556" s="17"/>
      <c r="M556" s="17"/>
      <c r="N556" s="17"/>
      <c r="O556" s="17"/>
      <c r="P556" s="52"/>
      <c r="Q556" s="55"/>
      <c r="R556" s="55"/>
      <c r="S556" s="20"/>
      <c r="T556" s="15"/>
    </row>
    <row r="557" spans="1:20" ht="64.5" customHeight="1">
      <c r="A557" s="52"/>
      <c r="B557" s="52"/>
      <c r="C557" s="16"/>
      <c r="D557" s="53"/>
      <c r="E557" s="14"/>
      <c r="F557" s="54"/>
      <c r="G557" s="52"/>
      <c r="H557" s="56"/>
      <c r="I557" s="54"/>
      <c r="J557" s="54"/>
      <c r="K557" s="57"/>
      <c r="L557" s="17"/>
      <c r="M557" s="17"/>
      <c r="N557" s="17"/>
      <c r="O557" s="17"/>
      <c r="P557" s="52"/>
      <c r="Q557" s="55"/>
      <c r="R557" s="55"/>
      <c r="S557" s="20"/>
      <c r="T557" s="15"/>
    </row>
    <row r="558" spans="1:20" ht="64.5" customHeight="1">
      <c r="A558" s="52"/>
      <c r="B558" s="52"/>
      <c r="C558" s="16"/>
      <c r="D558" s="53"/>
      <c r="E558" s="14"/>
      <c r="F558" s="54"/>
      <c r="G558" s="52"/>
      <c r="H558" s="56"/>
      <c r="I558" s="54"/>
      <c r="J558" s="54"/>
      <c r="K558" s="57"/>
      <c r="L558" s="17"/>
      <c r="M558" s="17"/>
      <c r="N558" s="17"/>
      <c r="O558" s="17"/>
      <c r="P558" s="52"/>
      <c r="Q558" s="55"/>
      <c r="R558" s="55"/>
      <c r="S558" s="20"/>
      <c r="T558" s="15"/>
    </row>
    <row r="559" spans="1:20" ht="64.5" customHeight="1">
      <c r="A559" s="52"/>
      <c r="B559" s="52"/>
      <c r="C559" s="16"/>
      <c r="D559" s="53"/>
      <c r="E559" s="14"/>
      <c r="F559" s="54"/>
      <c r="G559" s="52"/>
      <c r="H559" s="56"/>
      <c r="I559" s="54"/>
      <c r="J559" s="54"/>
      <c r="K559" s="57"/>
      <c r="L559" s="17"/>
      <c r="M559" s="17"/>
      <c r="N559" s="17"/>
      <c r="O559" s="17"/>
      <c r="P559" s="52"/>
      <c r="Q559" s="55"/>
      <c r="R559" s="55"/>
      <c r="S559" s="20"/>
      <c r="T559" s="15"/>
    </row>
    <row r="560" spans="1:20" ht="64.5" customHeight="1">
      <c r="A560" s="52"/>
      <c r="B560" s="52"/>
      <c r="C560" s="16"/>
      <c r="D560" s="53"/>
      <c r="E560" s="14"/>
      <c r="F560" s="54"/>
      <c r="G560" s="52"/>
      <c r="H560" s="56"/>
      <c r="I560" s="54"/>
      <c r="J560" s="54"/>
      <c r="K560" s="57"/>
      <c r="L560" s="17"/>
      <c r="M560" s="17"/>
      <c r="N560" s="17"/>
      <c r="O560" s="17"/>
      <c r="P560" s="52"/>
      <c r="Q560" s="55"/>
      <c r="R560" s="55"/>
      <c r="S560" s="20"/>
      <c r="T560" s="15"/>
    </row>
    <row r="561" spans="1:20" ht="64.5" customHeight="1">
      <c r="A561" s="52"/>
      <c r="B561" s="52"/>
      <c r="C561" s="16"/>
      <c r="D561" s="53"/>
      <c r="E561" s="14"/>
      <c r="F561" s="54"/>
      <c r="G561" s="52"/>
      <c r="H561" s="56"/>
      <c r="I561" s="54"/>
      <c r="J561" s="54"/>
      <c r="K561" s="54"/>
      <c r="L561" s="17"/>
      <c r="M561" s="17"/>
      <c r="N561" s="17"/>
      <c r="O561" s="17"/>
      <c r="P561" s="52"/>
      <c r="Q561" s="55"/>
      <c r="R561" s="55"/>
      <c r="S561" s="20"/>
      <c r="T561" s="15"/>
    </row>
    <row r="562" spans="1:20" ht="64.5" customHeight="1">
      <c r="A562" s="52"/>
      <c r="B562" s="52"/>
      <c r="C562" s="16"/>
      <c r="D562" s="53"/>
      <c r="E562" s="14"/>
      <c r="F562" s="54"/>
      <c r="G562" s="52"/>
      <c r="H562" s="56"/>
      <c r="I562" s="54"/>
      <c r="J562" s="54"/>
      <c r="K562" s="54"/>
      <c r="L562" s="17"/>
      <c r="M562" s="17"/>
      <c r="N562" s="17"/>
      <c r="O562" s="17"/>
      <c r="P562" s="52"/>
      <c r="Q562" s="55"/>
      <c r="R562" s="55"/>
      <c r="S562" s="20"/>
      <c r="T562" s="15"/>
    </row>
    <row r="563" spans="1:20" ht="64.5" customHeight="1">
      <c r="A563" s="52"/>
      <c r="B563" s="52"/>
      <c r="C563" s="16"/>
      <c r="D563" s="53"/>
      <c r="E563" s="14"/>
      <c r="F563" s="54"/>
      <c r="G563" s="52"/>
      <c r="H563" s="56"/>
      <c r="I563" s="54"/>
      <c r="J563" s="54"/>
      <c r="K563" s="54"/>
      <c r="L563" s="17"/>
      <c r="M563" s="17"/>
      <c r="N563" s="17"/>
      <c r="O563" s="17"/>
      <c r="P563" s="52"/>
      <c r="Q563" s="55"/>
      <c r="R563" s="55"/>
      <c r="S563" s="20"/>
      <c r="T563" s="15"/>
    </row>
    <row r="564" spans="1:20" ht="64.5" customHeight="1">
      <c r="A564" s="52"/>
      <c r="B564" s="52"/>
      <c r="C564" s="16"/>
      <c r="D564" s="53"/>
      <c r="E564" s="14"/>
      <c r="F564" s="54"/>
      <c r="G564" s="52"/>
      <c r="H564" s="56"/>
      <c r="I564" s="54"/>
      <c r="J564" s="54"/>
      <c r="K564" s="54"/>
      <c r="L564" s="17"/>
      <c r="M564" s="17"/>
      <c r="N564" s="17"/>
      <c r="O564" s="17"/>
      <c r="P564" s="52"/>
      <c r="Q564" s="55"/>
      <c r="R564" s="55"/>
      <c r="S564" s="20"/>
      <c r="T564" s="15"/>
    </row>
    <row r="565" spans="1:20" ht="64.5" customHeight="1">
      <c r="A565" s="52"/>
      <c r="B565" s="52"/>
      <c r="C565" s="16"/>
      <c r="D565" s="53"/>
      <c r="E565" s="14"/>
      <c r="F565" s="54"/>
      <c r="G565" s="52"/>
      <c r="H565" s="56"/>
      <c r="I565" s="54"/>
      <c r="J565" s="54"/>
      <c r="K565" s="54"/>
      <c r="L565" s="17"/>
      <c r="M565" s="17"/>
      <c r="N565" s="17"/>
      <c r="O565" s="17"/>
      <c r="P565" s="52"/>
      <c r="Q565" s="55"/>
      <c r="R565" s="55"/>
      <c r="S565" s="20"/>
      <c r="T565" s="15"/>
    </row>
    <row r="566" spans="1:20" ht="64.5" customHeight="1">
      <c r="A566" s="52"/>
      <c r="B566" s="52"/>
      <c r="C566" s="16"/>
      <c r="D566" s="53"/>
      <c r="E566" s="14"/>
      <c r="F566" s="54"/>
      <c r="G566" s="52"/>
      <c r="H566" s="56"/>
      <c r="I566" s="54"/>
      <c r="J566" s="54"/>
      <c r="K566" s="54"/>
      <c r="L566" s="17"/>
      <c r="M566" s="17"/>
      <c r="N566" s="17"/>
      <c r="O566" s="17"/>
      <c r="P566" s="52"/>
      <c r="Q566" s="55"/>
      <c r="R566" s="55"/>
      <c r="S566" s="20"/>
      <c r="T566" s="15"/>
    </row>
    <row r="567" spans="1:20" ht="64.5" customHeight="1">
      <c r="A567" s="52"/>
      <c r="B567" s="52"/>
      <c r="C567" s="16"/>
      <c r="D567" s="53"/>
      <c r="E567" s="14"/>
      <c r="F567" s="54"/>
      <c r="G567" s="52"/>
      <c r="H567" s="56"/>
      <c r="I567" s="54"/>
      <c r="J567" s="54"/>
      <c r="K567" s="54"/>
      <c r="L567" s="17"/>
      <c r="M567" s="17"/>
      <c r="N567" s="17"/>
      <c r="O567" s="17"/>
      <c r="P567" s="52"/>
      <c r="Q567" s="55"/>
      <c r="R567" s="55"/>
      <c r="S567" s="20"/>
      <c r="T567" s="15"/>
    </row>
    <row r="568" spans="1:20" ht="64.5" customHeight="1">
      <c r="A568" s="52"/>
      <c r="B568" s="52"/>
      <c r="C568" s="16"/>
      <c r="D568" s="53"/>
      <c r="E568" s="14"/>
      <c r="F568" s="54"/>
      <c r="G568" s="52"/>
      <c r="H568" s="56"/>
      <c r="I568" s="54"/>
      <c r="J568" s="54"/>
      <c r="K568" s="54"/>
      <c r="L568" s="17"/>
      <c r="M568" s="17"/>
      <c r="N568" s="17"/>
      <c r="O568" s="17"/>
      <c r="P568" s="52"/>
      <c r="Q568" s="55"/>
      <c r="R568" s="55"/>
      <c r="S568" s="20"/>
      <c r="T568" s="15"/>
    </row>
    <row r="569" spans="1:20" ht="64.5" customHeight="1">
      <c r="A569" s="52"/>
      <c r="B569" s="52"/>
      <c r="C569" s="16"/>
      <c r="D569" s="53"/>
      <c r="E569" s="14"/>
      <c r="F569" s="54"/>
      <c r="G569" s="52"/>
      <c r="H569" s="56"/>
      <c r="I569" s="54"/>
      <c r="J569" s="54"/>
      <c r="K569" s="54"/>
      <c r="L569" s="17"/>
      <c r="M569" s="17"/>
      <c r="N569" s="17"/>
      <c r="O569" s="17"/>
      <c r="P569" s="52"/>
      <c r="Q569" s="55"/>
      <c r="R569" s="55"/>
      <c r="S569" s="20"/>
      <c r="T569" s="15"/>
    </row>
    <row r="570" spans="1:20" ht="64.5" customHeight="1">
      <c r="A570" s="52"/>
      <c r="B570" s="52"/>
      <c r="C570" s="16"/>
      <c r="D570" s="53"/>
      <c r="E570" s="14"/>
      <c r="F570" s="54"/>
      <c r="G570" s="52"/>
      <c r="H570" s="56"/>
      <c r="I570" s="54"/>
      <c r="J570" s="54"/>
      <c r="K570" s="54"/>
      <c r="L570" s="17"/>
      <c r="M570" s="17"/>
      <c r="N570" s="17"/>
      <c r="O570" s="17"/>
      <c r="P570" s="52"/>
      <c r="Q570" s="55"/>
      <c r="R570" s="55"/>
      <c r="S570" s="20"/>
      <c r="T570" s="15"/>
    </row>
    <row r="571" spans="1:20" ht="64.5" customHeight="1">
      <c r="A571" s="52"/>
      <c r="B571" s="52"/>
      <c r="C571" s="16"/>
      <c r="D571" s="53"/>
      <c r="E571" s="14"/>
      <c r="F571" s="54"/>
      <c r="G571" s="52"/>
      <c r="H571" s="56"/>
      <c r="I571" s="54"/>
      <c r="J571" s="54"/>
      <c r="K571" s="54"/>
      <c r="L571" s="17"/>
      <c r="M571" s="17"/>
      <c r="N571" s="17"/>
      <c r="O571" s="17"/>
      <c r="P571" s="52"/>
      <c r="Q571" s="55"/>
      <c r="R571" s="55"/>
      <c r="S571" s="20"/>
      <c r="T571" s="15"/>
    </row>
    <row r="572" spans="1:20" ht="64.5" customHeight="1">
      <c r="A572" s="52"/>
      <c r="B572" s="52"/>
      <c r="C572" s="16"/>
      <c r="D572" s="53"/>
      <c r="E572" s="14"/>
      <c r="F572" s="54"/>
      <c r="G572" s="52"/>
      <c r="H572" s="56"/>
      <c r="I572" s="54"/>
      <c r="J572" s="54"/>
      <c r="K572" s="54"/>
      <c r="L572" s="17"/>
      <c r="M572" s="17"/>
      <c r="N572" s="17"/>
      <c r="O572" s="17"/>
      <c r="P572" s="52"/>
      <c r="Q572" s="55"/>
      <c r="R572" s="55"/>
      <c r="S572" s="20"/>
      <c r="T572" s="15"/>
    </row>
    <row r="573" spans="1:20" ht="64.5" customHeight="1">
      <c r="A573" s="52"/>
      <c r="B573" s="52"/>
      <c r="C573" s="16"/>
      <c r="D573" s="53"/>
      <c r="E573" s="14"/>
      <c r="F573" s="54"/>
      <c r="G573" s="52"/>
      <c r="H573" s="56"/>
      <c r="I573" s="54"/>
      <c r="J573" s="54"/>
      <c r="K573" s="54"/>
      <c r="L573" s="17"/>
      <c r="M573" s="17"/>
      <c r="N573" s="17"/>
      <c r="O573" s="17"/>
      <c r="P573" s="52"/>
      <c r="Q573" s="55"/>
      <c r="R573" s="55"/>
      <c r="S573" s="20"/>
      <c r="T573" s="15"/>
    </row>
    <row r="574" spans="1:20" ht="64.5" customHeight="1">
      <c r="A574" s="52"/>
      <c r="B574" s="52"/>
      <c r="C574" s="16"/>
      <c r="D574" s="53"/>
      <c r="E574" s="14"/>
      <c r="F574" s="54"/>
      <c r="G574" s="52"/>
      <c r="H574" s="56"/>
      <c r="I574" s="54"/>
      <c r="J574" s="54"/>
      <c r="K574" s="54"/>
      <c r="L574" s="17"/>
      <c r="M574" s="17"/>
      <c r="N574" s="17"/>
      <c r="O574" s="17"/>
      <c r="P574" s="52"/>
      <c r="Q574" s="55"/>
      <c r="R574" s="55"/>
      <c r="S574" s="20"/>
      <c r="T574" s="15"/>
    </row>
    <row r="575" spans="1:20" ht="64.5" customHeight="1">
      <c r="A575" s="52"/>
      <c r="B575" s="52"/>
      <c r="C575" s="16"/>
      <c r="D575" s="53"/>
      <c r="E575" s="14"/>
      <c r="F575" s="54"/>
      <c r="G575" s="52"/>
      <c r="H575" s="56"/>
      <c r="I575" s="54"/>
      <c r="J575" s="54"/>
      <c r="K575" s="54"/>
      <c r="L575" s="17"/>
      <c r="M575" s="17"/>
      <c r="N575" s="17"/>
      <c r="O575" s="17"/>
      <c r="P575" s="52"/>
      <c r="Q575" s="55"/>
      <c r="R575" s="55"/>
      <c r="S575" s="20"/>
      <c r="T575" s="15"/>
    </row>
    <row r="576" spans="1:20" ht="64.5" customHeight="1">
      <c r="A576" s="52"/>
      <c r="B576" s="52"/>
      <c r="C576" s="16"/>
      <c r="D576" s="53"/>
      <c r="E576" s="14"/>
      <c r="F576" s="54"/>
      <c r="G576" s="52"/>
      <c r="H576" s="56"/>
      <c r="I576" s="54"/>
      <c r="J576" s="54"/>
      <c r="K576" s="54"/>
      <c r="L576" s="17"/>
      <c r="M576" s="17"/>
      <c r="N576" s="17"/>
      <c r="O576" s="17"/>
      <c r="P576" s="52"/>
      <c r="Q576" s="55"/>
      <c r="R576" s="55"/>
      <c r="S576" s="20"/>
      <c r="T576" s="15"/>
    </row>
    <row r="577" spans="1:20" ht="64.5" customHeight="1">
      <c r="A577" s="52"/>
      <c r="B577" s="52"/>
      <c r="C577" s="16"/>
      <c r="D577" s="53"/>
      <c r="E577" s="14"/>
      <c r="F577" s="54"/>
      <c r="G577" s="52"/>
      <c r="H577" s="56"/>
      <c r="I577" s="54"/>
      <c r="J577" s="54"/>
      <c r="K577" s="54"/>
      <c r="L577" s="17"/>
      <c r="M577" s="17"/>
      <c r="N577" s="17"/>
      <c r="O577" s="17"/>
      <c r="P577" s="52"/>
      <c r="Q577" s="55"/>
      <c r="R577" s="55"/>
      <c r="S577" s="20"/>
      <c r="T577" s="15"/>
    </row>
    <row r="578" spans="1:20" ht="64.5" customHeight="1">
      <c r="A578" s="52"/>
      <c r="B578" s="52"/>
      <c r="C578" s="16"/>
      <c r="D578" s="53"/>
      <c r="E578" s="14"/>
      <c r="F578" s="54"/>
      <c r="G578" s="52"/>
      <c r="H578" s="56"/>
      <c r="I578" s="54"/>
      <c r="J578" s="54"/>
      <c r="K578" s="54"/>
      <c r="L578" s="17"/>
      <c r="M578" s="17"/>
      <c r="N578" s="17"/>
      <c r="O578" s="17"/>
      <c r="P578" s="52"/>
      <c r="Q578" s="55"/>
      <c r="R578" s="55"/>
      <c r="S578" s="20"/>
      <c r="T578" s="15"/>
    </row>
    <row r="579" spans="1:20" ht="64.5" customHeight="1">
      <c r="A579" s="52"/>
      <c r="B579" s="52"/>
      <c r="C579" s="16"/>
      <c r="D579" s="53"/>
      <c r="E579" s="14"/>
      <c r="F579" s="54"/>
      <c r="G579" s="52"/>
      <c r="H579" s="56"/>
      <c r="I579" s="54"/>
      <c r="J579" s="54"/>
      <c r="K579" s="54"/>
      <c r="L579" s="17"/>
      <c r="M579" s="17"/>
      <c r="N579" s="17"/>
      <c r="O579" s="17"/>
      <c r="P579" s="52"/>
      <c r="Q579" s="55"/>
      <c r="R579" s="55"/>
      <c r="S579" s="20"/>
      <c r="T579" s="15"/>
    </row>
    <row r="580" spans="1:20" ht="64.5" customHeight="1">
      <c r="A580" s="52"/>
      <c r="B580" s="52"/>
      <c r="C580" s="16"/>
      <c r="D580" s="53"/>
      <c r="E580" s="14"/>
      <c r="F580" s="54"/>
      <c r="G580" s="52"/>
      <c r="H580" s="56"/>
      <c r="I580" s="54"/>
      <c r="J580" s="54"/>
      <c r="K580" s="54"/>
      <c r="L580" s="17"/>
      <c r="M580" s="17"/>
      <c r="N580" s="17"/>
      <c r="O580" s="17"/>
      <c r="P580" s="52"/>
      <c r="Q580" s="55"/>
      <c r="R580" s="55"/>
      <c r="S580" s="20"/>
      <c r="T580" s="15"/>
    </row>
    <row r="581" spans="1:20" ht="64.5" customHeight="1">
      <c r="A581" s="52"/>
      <c r="B581" s="52"/>
      <c r="C581" s="16"/>
      <c r="D581" s="53"/>
      <c r="E581" s="14"/>
      <c r="F581" s="54"/>
      <c r="G581" s="52"/>
      <c r="H581" s="56"/>
      <c r="I581" s="54"/>
      <c r="J581" s="54"/>
      <c r="K581" s="54"/>
      <c r="L581" s="17"/>
      <c r="M581" s="17"/>
      <c r="N581" s="17"/>
      <c r="O581" s="17"/>
      <c r="P581" s="52"/>
      <c r="Q581" s="55"/>
      <c r="R581" s="55"/>
      <c r="S581" s="20"/>
      <c r="T581" s="15"/>
    </row>
    <row r="582" spans="1:20" ht="64.5" customHeight="1">
      <c r="A582" s="52"/>
      <c r="B582" s="52"/>
      <c r="C582" s="16"/>
      <c r="D582" s="53"/>
      <c r="E582" s="14"/>
      <c r="F582" s="54"/>
      <c r="G582" s="52"/>
      <c r="H582" s="56"/>
      <c r="I582" s="54"/>
      <c r="J582" s="54"/>
      <c r="K582" s="54"/>
      <c r="L582" s="17"/>
      <c r="M582" s="17"/>
      <c r="N582" s="17"/>
      <c r="O582" s="17"/>
      <c r="P582" s="52"/>
      <c r="Q582" s="55"/>
      <c r="R582" s="55"/>
      <c r="S582" s="20"/>
      <c r="T582" s="15"/>
    </row>
    <row r="583" spans="1:20" ht="64.5" customHeight="1">
      <c r="A583" s="52"/>
      <c r="B583" s="52"/>
      <c r="C583" s="16"/>
      <c r="D583" s="53"/>
      <c r="E583" s="14"/>
      <c r="F583" s="54"/>
      <c r="G583" s="52"/>
      <c r="H583" s="56"/>
      <c r="I583" s="54"/>
      <c r="J583" s="54"/>
      <c r="K583" s="54"/>
      <c r="L583" s="17"/>
      <c r="M583" s="17"/>
      <c r="N583" s="17"/>
      <c r="O583" s="17"/>
      <c r="P583" s="52"/>
      <c r="Q583" s="55"/>
      <c r="R583" s="55"/>
      <c r="S583" s="20"/>
      <c r="T583" s="15"/>
    </row>
    <row r="584" spans="1:20" ht="64.5" customHeight="1">
      <c r="A584" s="52"/>
      <c r="B584" s="52"/>
      <c r="C584" s="16"/>
      <c r="D584" s="53"/>
      <c r="E584" s="14"/>
      <c r="F584" s="54"/>
      <c r="G584" s="52"/>
      <c r="H584" s="56"/>
      <c r="I584" s="54"/>
      <c r="J584" s="54"/>
      <c r="K584" s="54"/>
      <c r="L584" s="17"/>
      <c r="M584" s="17"/>
      <c r="N584" s="17"/>
      <c r="O584" s="17"/>
      <c r="P584" s="52"/>
      <c r="Q584" s="55"/>
      <c r="R584" s="55"/>
      <c r="S584" s="20"/>
      <c r="T584" s="15"/>
    </row>
    <row r="585" spans="1:20" ht="64.5" customHeight="1">
      <c r="A585" s="52"/>
      <c r="B585" s="52"/>
      <c r="C585" s="16"/>
      <c r="D585" s="53"/>
      <c r="E585" s="14"/>
      <c r="F585" s="54"/>
      <c r="G585" s="52"/>
      <c r="H585" s="56"/>
      <c r="I585" s="54"/>
      <c r="J585" s="54"/>
      <c r="K585" s="54"/>
      <c r="L585" s="17"/>
      <c r="M585" s="17"/>
      <c r="N585" s="17"/>
      <c r="O585" s="17"/>
      <c r="P585" s="52"/>
      <c r="Q585" s="55"/>
      <c r="R585" s="55"/>
      <c r="S585" s="20"/>
      <c r="T585" s="15"/>
    </row>
    <row r="586" spans="1:20" ht="64.5" customHeight="1">
      <c r="A586" s="52"/>
      <c r="B586" s="52"/>
      <c r="C586" s="16"/>
      <c r="D586" s="53"/>
      <c r="E586" s="14"/>
      <c r="F586" s="54"/>
      <c r="G586" s="52"/>
      <c r="H586" s="56"/>
      <c r="I586" s="54"/>
      <c r="J586" s="54"/>
      <c r="K586" s="54"/>
      <c r="L586" s="17"/>
      <c r="M586" s="17"/>
      <c r="N586" s="17"/>
      <c r="O586" s="17"/>
      <c r="P586" s="52"/>
      <c r="Q586" s="55"/>
      <c r="R586" s="55"/>
      <c r="S586" s="20"/>
      <c r="T586" s="15"/>
    </row>
    <row r="587" spans="1:20" ht="64.5" customHeight="1">
      <c r="A587" s="52"/>
      <c r="B587" s="52"/>
      <c r="C587" s="16"/>
      <c r="D587" s="53"/>
      <c r="E587" s="14"/>
      <c r="F587" s="54"/>
      <c r="G587" s="52"/>
      <c r="H587" s="56"/>
      <c r="I587" s="54"/>
      <c r="J587" s="54"/>
      <c r="K587" s="54"/>
      <c r="L587" s="17"/>
      <c r="M587" s="17"/>
      <c r="N587" s="17"/>
      <c r="O587" s="17"/>
      <c r="P587" s="52"/>
      <c r="Q587" s="55"/>
      <c r="R587" s="55"/>
      <c r="S587" s="20"/>
      <c r="T587" s="15"/>
    </row>
    <row r="588" spans="1:20" ht="64.5" customHeight="1">
      <c r="A588" s="52"/>
      <c r="B588" s="52"/>
      <c r="C588" s="16"/>
      <c r="D588" s="53"/>
      <c r="E588" s="14"/>
      <c r="F588" s="54"/>
      <c r="G588" s="52"/>
      <c r="H588" s="56"/>
      <c r="I588" s="54"/>
      <c r="J588" s="54"/>
      <c r="K588" s="54"/>
      <c r="L588" s="17"/>
      <c r="M588" s="17"/>
      <c r="N588" s="17"/>
      <c r="O588" s="17"/>
      <c r="P588" s="52"/>
      <c r="Q588" s="55"/>
      <c r="R588" s="55"/>
      <c r="S588" s="20"/>
      <c r="T588" s="15"/>
    </row>
    <row r="589" spans="1:20" ht="64.5" customHeight="1">
      <c r="A589" s="52"/>
      <c r="B589" s="52"/>
      <c r="C589" s="16"/>
      <c r="D589" s="53"/>
      <c r="E589" s="14"/>
      <c r="F589" s="54"/>
      <c r="G589" s="52"/>
      <c r="H589" s="56"/>
      <c r="I589" s="54"/>
      <c r="J589" s="54"/>
      <c r="K589" s="54"/>
      <c r="L589" s="17"/>
      <c r="M589" s="17"/>
      <c r="N589" s="17"/>
      <c r="O589" s="17"/>
      <c r="P589" s="52"/>
      <c r="Q589" s="55"/>
      <c r="R589" s="55"/>
      <c r="S589" s="20"/>
      <c r="T589" s="15"/>
    </row>
    <row r="590" spans="1:20" ht="64.5" customHeight="1">
      <c r="A590" s="52"/>
      <c r="B590" s="52"/>
      <c r="C590" s="16"/>
      <c r="D590" s="53"/>
      <c r="E590" s="14"/>
      <c r="F590" s="54"/>
      <c r="G590" s="52"/>
      <c r="H590" s="56"/>
      <c r="I590" s="54"/>
      <c r="J590" s="54"/>
      <c r="K590" s="54"/>
      <c r="L590" s="17"/>
      <c r="M590" s="17"/>
      <c r="N590" s="17"/>
      <c r="O590" s="17"/>
      <c r="P590" s="52"/>
      <c r="Q590" s="55"/>
      <c r="R590" s="55"/>
      <c r="S590" s="20"/>
      <c r="T590" s="15"/>
    </row>
    <row r="591" spans="1:20" ht="64.5" customHeight="1">
      <c r="A591" s="52"/>
      <c r="B591" s="52"/>
      <c r="C591" s="16"/>
      <c r="D591" s="53"/>
      <c r="E591" s="14"/>
      <c r="F591" s="54"/>
      <c r="G591" s="52"/>
      <c r="H591" s="56"/>
      <c r="I591" s="54"/>
      <c r="J591" s="54"/>
      <c r="K591" s="54"/>
      <c r="L591" s="17"/>
      <c r="M591" s="17"/>
      <c r="N591" s="17"/>
      <c r="O591" s="17"/>
      <c r="P591" s="52"/>
      <c r="Q591" s="55"/>
      <c r="R591" s="55"/>
      <c r="S591" s="20"/>
      <c r="T591" s="15"/>
    </row>
    <row r="592" spans="1:20" ht="64.5" customHeight="1">
      <c r="A592" s="52"/>
      <c r="B592" s="52"/>
      <c r="C592" s="16"/>
      <c r="D592" s="53"/>
      <c r="E592" s="14"/>
      <c r="F592" s="54"/>
      <c r="G592" s="52"/>
      <c r="H592" s="56"/>
      <c r="I592" s="54"/>
      <c r="J592" s="54"/>
      <c r="K592" s="54"/>
      <c r="L592" s="17"/>
      <c r="M592" s="17"/>
      <c r="N592" s="17"/>
      <c r="O592" s="17"/>
      <c r="P592" s="52"/>
      <c r="Q592" s="55"/>
      <c r="R592" s="55"/>
      <c r="S592" s="20"/>
      <c r="T592" s="15"/>
    </row>
    <row r="593" spans="1:20" ht="64.5" customHeight="1">
      <c r="A593" s="52"/>
      <c r="B593" s="52"/>
      <c r="C593" s="16"/>
      <c r="D593" s="53"/>
      <c r="E593" s="14"/>
      <c r="F593" s="54"/>
      <c r="G593" s="52"/>
      <c r="H593" s="56"/>
      <c r="I593" s="54"/>
      <c r="J593" s="54"/>
      <c r="K593" s="54"/>
      <c r="L593" s="17"/>
      <c r="M593" s="17"/>
      <c r="N593" s="17"/>
      <c r="O593" s="17"/>
      <c r="P593" s="52"/>
      <c r="Q593" s="55"/>
      <c r="R593" s="55"/>
      <c r="S593" s="20"/>
      <c r="T593" s="15"/>
    </row>
    <row r="594" spans="1:20" ht="64.5" customHeight="1">
      <c r="A594" s="52"/>
      <c r="B594" s="52"/>
      <c r="C594" s="16"/>
      <c r="D594" s="53"/>
      <c r="E594" s="14"/>
      <c r="F594" s="54"/>
      <c r="G594" s="52"/>
      <c r="H594" s="56"/>
      <c r="I594" s="54"/>
      <c r="J594" s="54"/>
      <c r="K594" s="54"/>
      <c r="L594" s="17"/>
      <c r="M594" s="17"/>
      <c r="N594" s="17"/>
      <c r="O594" s="17"/>
      <c r="P594" s="52"/>
      <c r="Q594" s="55"/>
      <c r="R594" s="55"/>
      <c r="S594" s="20"/>
      <c r="T594" s="15"/>
    </row>
    <row r="595" spans="1:20" ht="64.5" customHeight="1">
      <c r="A595" s="52"/>
      <c r="B595" s="52"/>
      <c r="C595" s="16"/>
      <c r="D595" s="53"/>
      <c r="E595" s="14"/>
      <c r="F595" s="54"/>
      <c r="G595" s="52"/>
      <c r="H595" s="56"/>
      <c r="I595" s="54"/>
      <c r="J595" s="54"/>
      <c r="K595" s="54"/>
      <c r="L595" s="17"/>
      <c r="M595" s="17"/>
      <c r="N595" s="17"/>
      <c r="O595" s="17"/>
      <c r="P595" s="52"/>
      <c r="Q595" s="55"/>
      <c r="R595" s="55"/>
      <c r="S595" s="20"/>
      <c r="T595" s="15"/>
    </row>
    <row r="596" spans="1:20" ht="64.5" customHeight="1">
      <c r="A596" s="52"/>
      <c r="B596" s="52"/>
      <c r="C596" s="16"/>
      <c r="D596" s="53"/>
      <c r="E596" s="14"/>
      <c r="F596" s="54"/>
      <c r="G596" s="52"/>
      <c r="H596" s="56"/>
      <c r="I596" s="54"/>
      <c r="J596" s="54"/>
      <c r="K596" s="54"/>
      <c r="L596" s="17"/>
      <c r="M596" s="17"/>
      <c r="N596" s="17"/>
      <c r="O596" s="17"/>
      <c r="P596" s="52"/>
      <c r="Q596" s="55"/>
      <c r="R596" s="55"/>
      <c r="S596" s="20"/>
      <c r="T596" s="15"/>
    </row>
    <row r="597" spans="1:20" ht="64.5" customHeight="1">
      <c r="A597" s="52"/>
      <c r="B597" s="52"/>
      <c r="C597" s="16"/>
      <c r="D597" s="53"/>
      <c r="E597" s="14"/>
      <c r="F597" s="54"/>
      <c r="G597" s="52"/>
      <c r="H597" s="56"/>
      <c r="I597" s="54"/>
      <c r="J597" s="54"/>
      <c r="K597" s="54"/>
      <c r="L597" s="17"/>
      <c r="M597" s="17"/>
      <c r="N597" s="17"/>
      <c r="O597" s="17"/>
      <c r="P597" s="52"/>
      <c r="Q597" s="55"/>
      <c r="R597" s="55"/>
      <c r="S597" s="20"/>
      <c r="T597" s="15"/>
    </row>
    <row r="598" spans="1:20" ht="64.5" customHeight="1">
      <c r="A598" s="52"/>
      <c r="B598" s="52"/>
      <c r="C598" s="16"/>
      <c r="D598" s="53"/>
      <c r="E598" s="14"/>
      <c r="F598" s="54"/>
      <c r="G598" s="52"/>
      <c r="H598" s="56"/>
      <c r="I598" s="54"/>
      <c r="J598" s="54"/>
      <c r="K598" s="54"/>
      <c r="L598" s="17"/>
      <c r="M598" s="17"/>
      <c r="N598" s="17"/>
      <c r="O598" s="17"/>
      <c r="P598" s="52"/>
      <c r="Q598" s="55"/>
      <c r="R598" s="55"/>
      <c r="S598" s="20"/>
      <c r="T598" s="15"/>
    </row>
    <row r="599" spans="1:20" ht="64.5" customHeight="1">
      <c r="A599" s="52"/>
      <c r="B599" s="52"/>
      <c r="C599" s="16"/>
      <c r="D599" s="53"/>
      <c r="E599" s="14"/>
      <c r="F599" s="54"/>
      <c r="G599" s="52"/>
      <c r="H599" s="56"/>
      <c r="I599" s="54"/>
      <c r="J599" s="54"/>
      <c r="K599" s="54"/>
      <c r="L599" s="17"/>
      <c r="M599" s="17"/>
      <c r="N599" s="17"/>
      <c r="O599" s="17"/>
      <c r="P599" s="52"/>
      <c r="Q599" s="55"/>
      <c r="R599" s="55"/>
      <c r="S599" s="20"/>
      <c r="T599" s="15"/>
    </row>
    <row r="600" spans="1:20" ht="64.5" customHeight="1">
      <c r="A600" s="52"/>
      <c r="B600" s="52"/>
      <c r="C600" s="16"/>
      <c r="D600" s="53"/>
      <c r="E600" s="14"/>
      <c r="F600" s="54"/>
      <c r="G600" s="52"/>
      <c r="H600" s="56"/>
      <c r="I600" s="54"/>
      <c r="J600" s="54"/>
      <c r="K600" s="54"/>
      <c r="L600" s="17"/>
      <c r="M600" s="17"/>
      <c r="N600" s="17"/>
      <c r="O600" s="17"/>
      <c r="P600" s="52"/>
      <c r="Q600" s="55"/>
      <c r="R600" s="55"/>
      <c r="S600" s="20"/>
      <c r="T600" s="15"/>
    </row>
    <row r="601" spans="1:20" ht="64.5" customHeight="1">
      <c r="A601" s="52"/>
      <c r="B601" s="52"/>
      <c r="C601" s="16"/>
      <c r="D601" s="53"/>
      <c r="E601" s="14"/>
      <c r="F601" s="54"/>
      <c r="G601" s="52"/>
      <c r="H601" s="56"/>
      <c r="I601" s="54"/>
      <c r="J601" s="54"/>
      <c r="K601" s="54"/>
      <c r="L601" s="17"/>
      <c r="M601" s="17"/>
      <c r="N601" s="17"/>
      <c r="O601" s="17"/>
      <c r="P601" s="52"/>
      <c r="Q601" s="55"/>
      <c r="R601" s="55"/>
      <c r="S601" s="20"/>
      <c r="T601" s="15"/>
    </row>
    <row r="602" spans="1:20" ht="64.5" customHeight="1">
      <c r="A602" s="52"/>
      <c r="B602" s="52"/>
      <c r="C602" s="16"/>
      <c r="D602" s="53"/>
      <c r="E602" s="14"/>
      <c r="F602" s="54"/>
      <c r="G602" s="52"/>
      <c r="H602" s="56"/>
      <c r="I602" s="54"/>
      <c r="J602" s="54"/>
      <c r="K602" s="54"/>
      <c r="L602" s="17"/>
      <c r="M602" s="17"/>
      <c r="N602" s="17"/>
      <c r="O602" s="17"/>
      <c r="P602" s="52"/>
      <c r="Q602" s="55"/>
      <c r="R602" s="55"/>
      <c r="S602" s="20"/>
      <c r="T602" s="15"/>
    </row>
    <row r="603" spans="1:20" ht="64.5" customHeight="1">
      <c r="Q603" s="58"/>
      <c r="R603" s="58"/>
      <c r="S603" s="59"/>
    </row>
    <row r="604" spans="1:20" ht="64.5" customHeight="1">
      <c r="Q604" s="58"/>
      <c r="R604" s="58"/>
      <c r="S604" s="59"/>
    </row>
    <row r="605" spans="1:20" ht="64.5" customHeight="1">
      <c r="Q605" s="58"/>
      <c r="R605" s="58"/>
      <c r="S605" s="59"/>
    </row>
    <row r="606" spans="1:20" ht="64.5" customHeight="1">
      <c r="Q606" s="58"/>
      <c r="R606" s="58"/>
      <c r="S606" s="59"/>
    </row>
    <row r="607" spans="1:20" ht="64.5" customHeight="1">
      <c r="Q607" s="58"/>
      <c r="R607" s="58"/>
      <c r="S607" s="59"/>
    </row>
    <row r="608" spans="1:20" ht="64.5" customHeight="1">
      <c r="Q608" s="58"/>
      <c r="R608" s="58"/>
      <c r="S608" s="59"/>
    </row>
    <row r="609" spans="17:19" ht="64.5" customHeight="1">
      <c r="Q609" s="58"/>
      <c r="R609" s="58"/>
      <c r="S609" s="59"/>
    </row>
    <row r="610" spans="17:19" ht="64.5" customHeight="1">
      <c r="Q610" s="58"/>
      <c r="R610" s="58"/>
      <c r="S610" s="59"/>
    </row>
    <row r="611" spans="17:19" ht="64.5" customHeight="1">
      <c r="Q611" s="58"/>
      <c r="R611" s="58"/>
      <c r="S611" s="59"/>
    </row>
    <row r="612" spans="17:19" ht="64.5" customHeight="1">
      <c r="Q612" s="58"/>
      <c r="R612" s="58"/>
      <c r="S612" s="59"/>
    </row>
    <row r="613" spans="17:19" ht="64.5" customHeight="1">
      <c r="Q613" s="58"/>
      <c r="R613" s="58"/>
      <c r="S613" s="59"/>
    </row>
    <row r="614" spans="17:19" ht="64.5" customHeight="1">
      <c r="Q614" s="58"/>
      <c r="R614" s="58"/>
      <c r="S614" s="59"/>
    </row>
    <row r="615" spans="17:19" ht="64.5" customHeight="1">
      <c r="Q615" s="58"/>
      <c r="R615" s="58"/>
      <c r="S615" s="59"/>
    </row>
    <row r="616" spans="17:19" ht="64.5" customHeight="1">
      <c r="Q616" s="58"/>
      <c r="R616" s="58"/>
      <c r="S616" s="59"/>
    </row>
    <row r="617" spans="17:19" ht="64.5" customHeight="1">
      <c r="Q617" s="58"/>
      <c r="R617" s="58"/>
      <c r="S617" s="59"/>
    </row>
    <row r="618" spans="17:19" ht="64.5" customHeight="1">
      <c r="Q618" s="58"/>
      <c r="R618" s="58"/>
      <c r="S618" s="59"/>
    </row>
    <row r="619" spans="17:19" ht="64.5" customHeight="1">
      <c r="Q619" s="58"/>
      <c r="R619" s="58"/>
      <c r="S619" s="59"/>
    </row>
    <row r="620" spans="17:19" ht="64.5" customHeight="1">
      <c r="Q620" s="58"/>
      <c r="R620" s="58"/>
      <c r="S620" s="59"/>
    </row>
    <row r="621" spans="17:19" ht="64.5" customHeight="1">
      <c r="Q621" s="58"/>
      <c r="R621" s="58"/>
      <c r="S621" s="59"/>
    </row>
    <row r="622" spans="17:19" ht="64.5" customHeight="1">
      <c r="Q622" s="58"/>
      <c r="R622" s="58"/>
      <c r="S622" s="59"/>
    </row>
    <row r="623" spans="17:19" ht="64.5" customHeight="1">
      <c r="Q623" s="58"/>
      <c r="R623" s="58"/>
      <c r="S623" s="59"/>
    </row>
    <row r="624" spans="17:19" ht="64.5" customHeight="1">
      <c r="Q624" s="58"/>
      <c r="R624" s="58"/>
      <c r="S624" s="59"/>
    </row>
    <row r="625" spans="17:19" ht="64.5" customHeight="1">
      <c r="Q625" s="58"/>
      <c r="R625" s="58"/>
      <c r="S625" s="59"/>
    </row>
    <row r="626" spans="17:19" ht="64.5" customHeight="1">
      <c r="Q626" s="58"/>
      <c r="R626" s="58"/>
      <c r="S626" s="59"/>
    </row>
    <row r="627" spans="17:19" ht="64.5" customHeight="1">
      <c r="Q627" s="58"/>
      <c r="R627" s="58"/>
      <c r="S627" s="59"/>
    </row>
    <row r="628" spans="17:19" ht="64.5" customHeight="1">
      <c r="Q628" s="58"/>
      <c r="R628" s="58"/>
      <c r="S628" s="59"/>
    </row>
    <row r="629" spans="17:19" ht="64.5" customHeight="1">
      <c r="Q629" s="58"/>
      <c r="R629" s="58"/>
      <c r="S629" s="59"/>
    </row>
    <row r="630" spans="17:19" ht="64.5" customHeight="1">
      <c r="Q630" s="58"/>
      <c r="R630" s="58"/>
      <c r="S630" s="59"/>
    </row>
    <row r="631" spans="17:19" ht="64.5" customHeight="1">
      <c r="Q631" s="58"/>
      <c r="R631" s="58"/>
      <c r="S631" s="59"/>
    </row>
    <row r="632" spans="17:19" ht="64.5" customHeight="1">
      <c r="Q632" s="58"/>
      <c r="R632" s="58"/>
      <c r="S632" s="59"/>
    </row>
    <row r="633" spans="17:19" ht="64.5" customHeight="1">
      <c r="Q633" s="58"/>
      <c r="R633" s="58"/>
      <c r="S633" s="59"/>
    </row>
    <row r="634" spans="17:19" ht="64.5" customHeight="1">
      <c r="Q634" s="58"/>
      <c r="R634" s="58"/>
      <c r="S634" s="59"/>
    </row>
    <row r="635" spans="17:19" ht="64.5" customHeight="1">
      <c r="Q635" s="58"/>
      <c r="R635" s="58"/>
      <c r="S635" s="59"/>
    </row>
    <row r="636" spans="17:19" ht="64.5" customHeight="1">
      <c r="Q636" s="58"/>
      <c r="R636" s="58"/>
      <c r="S636" s="59"/>
    </row>
    <row r="637" spans="17:19" ht="64.5" customHeight="1">
      <c r="Q637" s="58"/>
      <c r="R637" s="58"/>
      <c r="S637" s="59"/>
    </row>
    <row r="638" spans="17:19" ht="64.5" customHeight="1">
      <c r="Q638" s="58"/>
      <c r="R638" s="58"/>
      <c r="S638" s="59"/>
    </row>
    <row r="639" spans="17:19" ht="64.5" customHeight="1">
      <c r="Q639" s="58"/>
      <c r="R639" s="58"/>
      <c r="S639" s="59"/>
    </row>
    <row r="640" spans="17:19" ht="64.5" customHeight="1">
      <c r="Q640" s="58"/>
      <c r="R640" s="58"/>
      <c r="S640" s="59"/>
    </row>
    <row r="641" spans="17:19" ht="64.5" customHeight="1">
      <c r="Q641" s="58"/>
      <c r="R641" s="58"/>
      <c r="S641" s="59"/>
    </row>
    <row r="642" spans="17:19" ht="64.5" customHeight="1">
      <c r="Q642" s="58"/>
      <c r="R642" s="58"/>
      <c r="S642" s="59"/>
    </row>
    <row r="643" spans="17:19" ht="64.5" customHeight="1">
      <c r="Q643" s="58"/>
      <c r="R643" s="58"/>
      <c r="S643" s="59"/>
    </row>
    <row r="644" spans="17:19" ht="64.5" customHeight="1">
      <c r="Q644" s="58"/>
      <c r="R644" s="58"/>
      <c r="S644" s="59"/>
    </row>
    <row r="645" spans="17:19" ht="64.5" customHeight="1">
      <c r="Q645" s="58"/>
      <c r="R645" s="58"/>
      <c r="S645" s="59"/>
    </row>
    <row r="646" spans="17:19" ht="64.5" customHeight="1">
      <c r="Q646" s="58"/>
      <c r="R646" s="58"/>
      <c r="S646" s="59"/>
    </row>
    <row r="647" spans="17:19" ht="64.5" customHeight="1">
      <c r="Q647" s="58"/>
      <c r="R647" s="58"/>
      <c r="S647" s="59"/>
    </row>
    <row r="648" spans="17:19" ht="64.5" customHeight="1">
      <c r="Q648" s="58"/>
      <c r="R648" s="58"/>
      <c r="S648" s="59"/>
    </row>
    <row r="649" spans="17:19" ht="64.5" customHeight="1">
      <c r="Q649" s="58"/>
      <c r="R649" s="58"/>
      <c r="S649" s="59"/>
    </row>
    <row r="650" spans="17:19" ht="64.5" customHeight="1">
      <c r="Q650" s="58"/>
      <c r="R650" s="58"/>
      <c r="S650" s="59"/>
    </row>
    <row r="651" spans="17:19" ht="64.5" customHeight="1">
      <c r="Q651" s="58"/>
      <c r="R651" s="58"/>
      <c r="S651" s="59"/>
    </row>
    <row r="652" spans="17:19" ht="64.5" customHeight="1">
      <c r="Q652" s="58"/>
      <c r="R652" s="58"/>
      <c r="S652" s="59"/>
    </row>
    <row r="653" spans="17:19" ht="64.5" customHeight="1">
      <c r="Q653" s="58"/>
      <c r="R653" s="58"/>
      <c r="S653" s="59"/>
    </row>
    <row r="654" spans="17:19" ht="64.5" customHeight="1">
      <c r="Q654" s="58"/>
      <c r="R654" s="58"/>
      <c r="S654" s="59"/>
    </row>
    <row r="655" spans="17:19" ht="64.5" customHeight="1">
      <c r="Q655" s="58"/>
      <c r="R655" s="58"/>
      <c r="S655" s="59"/>
    </row>
    <row r="656" spans="17:19" ht="64.5" customHeight="1">
      <c r="Q656" s="58"/>
      <c r="R656" s="58"/>
      <c r="S656" s="59"/>
    </row>
    <row r="657" spans="17:19" ht="64.5" customHeight="1">
      <c r="Q657" s="58"/>
      <c r="R657" s="58"/>
      <c r="S657" s="59"/>
    </row>
    <row r="658" spans="17:19" ht="64.5" customHeight="1">
      <c r="Q658" s="58"/>
      <c r="R658" s="58"/>
      <c r="S658" s="59"/>
    </row>
    <row r="659" spans="17:19" ht="64.5" customHeight="1">
      <c r="Q659" s="58"/>
      <c r="R659" s="58"/>
      <c r="S659" s="59"/>
    </row>
    <row r="660" spans="17:19" ht="64.5" customHeight="1">
      <c r="Q660" s="58"/>
      <c r="R660" s="58"/>
      <c r="S660" s="59"/>
    </row>
    <row r="661" spans="17:19" ht="64.5" customHeight="1">
      <c r="Q661" s="58"/>
      <c r="R661" s="58"/>
      <c r="S661" s="59"/>
    </row>
    <row r="662" spans="17:19" ht="64.5" customHeight="1">
      <c r="Q662" s="58"/>
      <c r="R662" s="58"/>
      <c r="S662" s="59"/>
    </row>
    <row r="663" spans="17:19" ht="64.5" customHeight="1">
      <c r="Q663" s="58"/>
      <c r="R663" s="58"/>
      <c r="S663" s="59"/>
    </row>
    <row r="664" spans="17:19" ht="64.5" customHeight="1">
      <c r="Q664" s="58"/>
      <c r="R664" s="58"/>
      <c r="S664" s="59"/>
    </row>
    <row r="665" spans="17:19" ht="64.5" customHeight="1">
      <c r="Q665" s="58"/>
      <c r="R665" s="58"/>
      <c r="S665" s="59"/>
    </row>
    <row r="666" spans="17:19" ht="64.5" customHeight="1">
      <c r="Q666" s="58"/>
      <c r="R666" s="58"/>
      <c r="S666" s="59"/>
    </row>
    <row r="667" spans="17:19" ht="64.5" customHeight="1">
      <c r="Q667" s="58"/>
      <c r="R667" s="58"/>
      <c r="S667" s="59"/>
    </row>
    <row r="668" spans="17:19" ht="64.5" customHeight="1">
      <c r="Q668" s="58"/>
      <c r="R668" s="58"/>
      <c r="S668" s="59"/>
    </row>
    <row r="669" spans="17:19" ht="64.5" customHeight="1">
      <c r="Q669" s="58"/>
      <c r="R669" s="58"/>
      <c r="S669" s="59"/>
    </row>
    <row r="670" spans="17:19" ht="64.5" customHeight="1">
      <c r="Q670" s="58"/>
      <c r="R670" s="58"/>
      <c r="S670" s="59"/>
    </row>
    <row r="671" spans="17:19" ht="64.5" customHeight="1">
      <c r="Q671" s="58"/>
      <c r="R671" s="58"/>
      <c r="S671" s="59"/>
    </row>
    <row r="672" spans="17:19" ht="64.5" customHeight="1">
      <c r="Q672" s="58"/>
      <c r="R672" s="58"/>
      <c r="S672" s="59"/>
    </row>
    <row r="673" spans="17:19" ht="64.5" customHeight="1">
      <c r="Q673" s="58"/>
      <c r="R673" s="58"/>
      <c r="S673" s="59"/>
    </row>
    <row r="674" spans="17:19" ht="64.5" customHeight="1">
      <c r="Q674" s="58"/>
      <c r="R674" s="58"/>
      <c r="S674" s="59"/>
    </row>
    <row r="675" spans="17:19" ht="64.5" customHeight="1">
      <c r="Q675" s="58"/>
      <c r="R675" s="58"/>
      <c r="S675" s="59"/>
    </row>
    <row r="676" spans="17:19" ht="64.5" customHeight="1">
      <c r="Q676" s="58"/>
      <c r="R676" s="58"/>
      <c r="S676" s="59"/>
    </row>
    <row r="677" spans="17:19" ht="64.5" customHeight="1">
      <c r="Q677" s="58"/>
      <c r="R677" s="58"/>
      <c r="S677" s="59"/>
    </row>
    <row r="678" spans="17:19" ht="64.5" customHeight="1">
      <c r="Q678" s="58"/>
      <c r="R678" s="58"/>
      <c r="S678" s="59"/>
    </row>
    <row r="679" spans="17:19" ht="64.5" customHeight="1">
      <c r="Q679" s="58"/>
      <c r="R679" s="58"/>
      <c r="S679" s="59"/>
    </row>
    <row r="680" spans="17:19" ht="64.5" customHeight="1">
      <c r="Q680" s="58"/>
      <c r="R680" s="58"/>
      <c r="S680" s="59"/>
    </row>
    <row r="681" spans="17:19" ht="64.5" customHeight="1">
      <c r="Q681" s="58"/>
      <c r="R681" s="58"/>
      <c r="S681" s="59"/>
    </row>
    <row r="682" spans="17:19" ht="64.5" customHeight="1">
      <c r="Q682" s="58"/>
      <c r="R682" s="58"/>
      <c r="S682" s="59"/>
    </row>
    <row r="683" spans="17:19" ht="64.5" customHeight="1">
      <c r="Q683" s="58"/>
      <c r="R683" s="58"/>
      <c r="S683" s="59"/>
    </row>
    <row r="684" spans="17:19" ht="64.5" customHeight="1">
      <c r="Q684" s="58"/>
      <c r="R684" s="58"/>
      <c r="S684" s="59"/>
    </row>
    <row r="685" spans="17:19" ht="64.5" customHeight="1">
      <c r="Q685" s="58"/>
      <c r="R685" s="58"/>
      <c r="S685" s="59"/>
    </row>
    <row r="686" spans="17:19" ht="64.5" customHeight="1">
      <c r="Q686" s="58"/>
      <c r="R686" s="58"/>
      <c r="S686" s="59"/>
    </row>
    <row r="687" spans="17:19" ht="64.5" customHeight="1">
      <c r="Q687" s="58"/>
      <c r="R687" s="58"/>
      <c r="S687" s="59"/>
    </row>
    <row r="688" spans="17:19" ht="64.5" customHeight="1">
      <c r="Q688" s="58"/>
      <c r="R688" s="58"/>
      <c r="S688" s="59"/>
    </row>
    <row r="689" spans="17:19" ht="64.5" customHeight="1">
      <c r="Q689" s="58"/>
      <c r="R689" s="58"/>
      <c r="S689" s="59"/>
    </row>
    <row r="690" spans="17:19" ht="64.5" customHeight="1">
      <c r="Q690" s="58"/>
      <c r="R690" s="58"/>
      <c r="S690" s="59"/>
    </row>
    <row r="691" spans="17:19" ht="64.5" customHeight="1">
      <c r="Q691" s="58"/>
      <c r="R691" s="58"/>
      <c r="S691" s="59"/>
    </row>
    <row r="692" spans="17:19" ht="64.5" customHeight="1">
      <c r="Q692" s="58"/>
      <c r="R692" s="58"/>
      <c r="S692" s="59"/>
    </row>
    <row r="693" spans="17:19" ht="64.5" customHeight="1">
      <c r="Q693" s="58"/>
      <c r="R693" s="58"/>
      <c r="S693" s="59"/>
    </row>
    <row r="694" spans="17:19" ht="64.5" customHeight="1">
      <c r="Q694" s="58"/>
      <c r="R694" s="58"/>
      <c r="S694" s="59"/>
    </row>
    <row r="695" spans="17:19" ht="64.5" customHeight="1">
      <c r="Q695" s="58"/>
      <c r="R695" s="58"/>
      <c r="S695" s="59"/>
    </row>
    <row r="696" spans="17:19" ht="64.5" customHeight="1">
      <c r="Q696" s="58"/>
      <c r="R696" s="58"/>
      <c r="S696" s="59"/>
    </row>
    <row r="697" spans="17:19" ht="64.5" customHeight="1">
      <c r="Q697" s="58"/>
      <c r="R697" s="58"/>
      <c r="S697" s="59"/>
    </row>
    <row r="698" spans="17:19" ht="64.5" customHeight="1">
      <c r="Q698" s="58"/>
      <c r="R698" s="58"/>
      <c r="S698" s="59"/>
    </row>
    <row r="699" spans="17:19" ht="64.5" customHeight="1">
      <c r="Q699" s="58"/>
      <c r="R699" s="58"/>
      <c r="S699" s="59"/>
    </row>
    <row r="700" spans="17:19" ht="64.5" customHeight="1">
      <c r="Q700" s="58"/>
      <c r="R700" s="58"/>
      <c r="S700" s="59"/>
    </row>
    <row r="701" spans="17:19" ht="64.5" customHeight="1">
      <c r="Q701" s="58"/>
      <c r="R701" s="58"/>
      <c r="S701" s="59"/>
    </row>
    <row r="702" spans="17:19" ht="64.5" customHeight="1">
      <c r="Q702" s="58"/>
      <c r="R702" s="58"/>
      <c r="S702" s="59"/>
    </row>
    <row r="703" spans="17:19" ht="64.5" customHeight="1">
      <c r="Q703" s="58"/>
      <c r="R703" s="58"/>
      <c r="S703" s="59"/>
    </row>
    <row r="704" spans="17:19" ht="64.5" customHeight="1">
      <c r="Q704" s="58"/>
      <c r="R704" s="58"/>
      <c r="S704" s="59"/>
    </row>
    <row r="705" spans="17:19" ht="64.5" customHeight="1">
      <c r="Q705" s="58"/>
      <c r="R705" s="58"/>
      <c r="S705" s="59"/>
    </row>
    <row r="706" spans="17:19" ht="64.5" customHeight="1">
      <c r="Q706" s="58"/>
      <c r="R706" s="58"/>
      <c r="S706" s="59"/>
    </row>
    <row r="707" spans="17:19" ht="64.5" customHeight="1">
      <c r="Q707" s="58"/>
      <c r="R707" s="58"/>
      <c r="S707" s="59"/>
    </row>
    <row r="708" spans="17:19" ht="64.5" customHeight="1">
      <c r="Q708" s="58"/>
      <c r="R708" s="58"/>
      <c r="S708" s="59"/>
    </row>
    <row r="709" spans="17:19" ht="64.5" customHeight="1">
      <c r="Q709" s="58"/>
      <c r="R709" s="58"/>
      <c r="S709" s="59"/>
    </row>
    <row r="710" spans="17:19" ht="64.5" customHeight="1">
      <c r="Q710" s="58"/>
      <c r="R710" s="58"/>
      <c r="S710" s="59"/>
    </row>
    <row r="711" spans="17:19" ht="64.5" customHeight="1">
      <c r="Q711" s="58"/>
      <c r="R711" s="58"/>
      <c r="S711" s="59"/>
    </row>
    <row r="712" spans="17:19" ht="64.5" customHeight="1">
      <c r="Q712" s="58"/>
      <c r="R712" s="58"/>
      <c r="S712" s="59"/>
    </row>
    <row r="713" spans="17:19" ht="64.5" customHeight="1">
      <c r="Q713" s="58"/>
      <c r="R713" s="58"/>
      <c r="S713" s="59"/>
    </row>
    <row r="714" spans="17:19" ht="64.5" customHeight="1">
      <c r="Q714" s="58"/>
      <c r="R714" s="58"/>
      <c r="S714" s="59"/>
    </row>
    <row r="715" spans="17:19" ht="64.5" customHeight="1">
      <c r="Q715" s="58"/>
      <c r="R715" s="58"/>
      <c r="S715" s="59"/>
    </row>
    <row r="716" spans="17:19" ht="64.5" customHeight="1">
      <c r="Q716" s="58"/>
      <c r="R716" s="58"/>
      <c r="S716" s="59"/>
    </row>
    <row r="717" spans="17:19" ht="64.5" customHeight="1">
      <c r="Q717" s="58"/>
      <c r="R717" s="58"/>
      <c r="S717" s="59"/>
    </row>
    <row r="718" spans="17:19" ht="64.5" customHeight="1">
      <c r="Q718" s="58"/>
      <c r="R718" s="58"/>
      <c r="S718" s="59"/>
    </row>
    <row r="719" spans="17:19" ht="64.5" customHeight="1">
      <c r="Q719" s="58"/>
      <c r="R719" s="58"/>
      <c r="S719" s="59"/>
    </row>
    <row r="720" spans="17:19" ht="64.5" customHeight="1">
      <c r="Q720" s="58"/>
      <c r="R720" s="58"/>
      <c r="S720" s="59"/>
    </row>
    <row r="721" spans="17:19" ht="64.5" customHeight="1">
      <c r="Q721" s="58"/>
      <c r="R721" s="58"/>
      <c r="S721" s="59"/>
    </row>
    <row r="722" spans="17:19" ht="64.5" customHeight="1">
      <c r="Q722" s="58"/>
      <c r="R722" s="58"/>
      <c r="S722" s="59"/>
    </row>
    <row r="723" spans="17:19" ht="64.5" customHeight="1">
      <c r="Q723" s="58"/>
      <c r="R723" s="58"/>
      <c r="S723" s="59"/>
    </row>
    <row r="724" spans="17:19" ht="64.5" customHeight="1">
      <c r="Q724" s="58"/>
      <c r="R724" s="58"/>
      <c r="S724" s="59"/>
    </row>
    <row r="725" spans="17:19" ht="64.5" customHeight="1">
      <c r="Q725" s="58"/>
      <c r="R725" s="58"/>
      <c r="S725" s="59"/>
    </row>
    <row r="726" spans="17:19" ht="64.5" customHeight="1">
      <c r="Q726" s="58"/>
      <c r="R726" s="58"/>
      <c r="S726" s="59"/>
    </row>
    <row r="727" spans="17:19" ht="64.5" customHeight="1">
      <c r="Q727" s="58"/>
      <c r="R727" s="58"/>
      <c r="S727" s="59"/>
    </row>
    <row r="728" spans="17:19" ht="64.5" customHeight="1">
      <c r="Q728" s="58"/>
      <c r="R728" s="58"/>
      <c r="S728" s="59"/>
    </row>
    <row r="729" spans="17:19" ht="64.5" customHeight="1">
      <c r="Q729" s="58"/>
      <c r="R729" s="58"/>
      <c r="S729" s="59"/>
    </row>
    <row r="730" spans="17:19" ht="64.5" customHeight="1">
      <c r="Q730" s="58"/>
      <c r="R730" s="58"/>
      <c r="S730" s="59"/>
    </row>
    <row r="731" spans="17:19" ht="64.5" customHeight="1">
      <c r="Q731" s="58"/>
      <c r="R731" s="58"/>
      <c r="S731" s="59"/>
    </row>
    <row r="732" spans="17:19" ht="64.5" customHeight="1">
      <c r="Q732" s="58"/>
      <c r="R732" s="58"/>
      <c r="S732" s="59"/>
    </row>
    <row r="733" spans="17:19" ht="64.5" customHeight="1">
      <c r="Q733" s="58"/>
      <c r="R733" s="58"/>
      <c r="S733" s="59"/>
    </row>
    <row r="734" spans="17:19" ht="64.5" customHeight="1">
      <c r="Q734" s="58"/>
      <c r="R734" s="58"/>
      <c r="S734" s="59"/>
    </row>
    <row r="735" spans="17:19" ht="64.5" customHeight="1">
      <c r="Q735" s="58"/>
      <c r="R735" s="58"/>
      <c r="S735" s="59"/>
    </row>
    <row r="736" spans="17:19" ht="64.5" customHeight="1">
      <c r="Q736" s="58"/>
      <c r="R736" s="58"/>
      <c r="S736" s="59"/>
    </row>
    <row r="737" spans="17:19" ht="64.5" customHeight="1">
      <c r="Q737" s="58"/>
      <c r="R737" s="58"/>
      <c r="S737" s="59"/>
    </row>
    <row r="738" spans="17:19" ht="64.5" customHeight="1">
      <c r="Q738" s="58"/>
      <c r="R738" s="58"/>
      <c r="S738" s="59"/>
    </row>
    <row r="739" spans="17:19" ht="64.5" customHeight="1">
      <c r="Q739" s="58"/>
      <c r="R739" s="58"/>
      <c r="S739" s="59"/>
    </row>
    <row r="740" spans="17:19" ht="64.5" customHeight="1">
      <c r="Q740" s="58"/>
      <c r="R740" s="58"/>
      <c r="S740" s="59"/>
    </row>
    <row r="741" spans="17:19" ht="64.5" customHeight="1">
      <c r="Q741" s="58"/>
      <c r="R741" s="58"/>
      <c r="S741" s="59"/>
    </row>
    <row r="742" spans="17:19" ht="64.5" customHeight="1">
      <c r="Q742" s="58"/>
      <c r="R742" s="58"/>
      <c r="S742" s="59"/>
    </row>
    <row r="743" spans="17:19" ht="64.5" customHeight="1">
      <c r="Q743" s="58"/>
      <c r="R743" s="58"/>
      <c r="S743" s="59"/>
    </row>
    <row r="744" spans="17:19" ht="64.5" customHeight="1">
      <c r="Q744" s="58"/>
      <c r="R744" s="58"/>
      <c r="S744" s="59"/>
    </row>
    <row r="745" spans="17:19" ht="64.5" customHeight="1">
      <c r="Q745" s="58"/>
      <c r="R745" s="58"/>
      <c r="S745" s="59"/>
    </row>
    <row r="746" spans="17:19" ht="64.5" customHeight="1">
      <c r="Q746" s="58"/>
      <c r="R746" s="58"/>
      <c r="S746" s="59"/>
    </row>
    <row r="747" spans="17:19" ht="64.5" customHeight="1">
      <c r="Q747" s="58"/>
      <c r="R747" s="58"/>
      <c r="S747" s="59"/>
    </row>
    <row r="748" spans="17:19" ht="64.5" customHeight="1">
      <c r="Q748" s="58"/>
      <c r="R748" s="58"/>
      <c r="S748" s="59"/>
    </row>
    <row r="749" spans="17:19" ht="64.5" customHeight="1">
      <c r="Q749" s="58"/>
      <c r="R749" s="58"/>
      <c r="S749" s="59"/>
    </row>
    <row r="750" spans="17:19" ht="64.5" customHeight="1">
      <c r="Q750" s="58"/>
      <c r="R750" s="58"/>
      <c r="S750" s="59"/>
    </row>
    <row r="751" spans="17:19" ht="64.5" customHeight="1">
      <c r="Q751" s="58"/>
      <c r="R751" s="58"/>
      <c r="S751" s="59"/>
    </row>
    <row r="752" spans="17:19" ht="64.5" customHeight="1">
      <c r="Q752" s="58"/>
      <c r="R752" s="58"/>
      <c r="S752" s="59"/>
    </row>
    <row r="753" spans="17:19" ht="64.5" customHeight="1">
      <c r="Q753" s="58"/>
      <c r="R753" s="58"/>
      <c r="S753" s="59"/>
    </row>
    <row r="754" spans="17:19" ht="64.5" customHeight="1">
      <c r="Q754" s="58"/>
      <c r="R754" s="58"/>
      <c r="S754" s="59"/>
    </row>
    <row r="755" spans="17:19" ht="64.5" customHeight="1">
      <c r="Q755" s="58"/>
      <c r="R755" s="58"/>
      <c r="S755" s="59"/>
    </row>
    <row r="756" spans="17:19" ht="64.5" customHeight="1">
      <c r="Q756" s="58"/>
      <c r="R756" s="58"/>
      <c r="S756" s="59"/>
    </row>
    <row r="757" spans="17:19" ht="64.5" customHeight="1">
      <c r="Q757" s="58"/>
      <c r="R757" s="58"/>
      <c r="S757" s="59"/>
    </row>
    <row r="758" spans="17:19" ht="64.5" customHeight="1">
      <c r="Q758" s="58"/>
      <c r="R758" s="58"/>
      <c r="S758" s="59"/>
    </row>
    <row r="759" spans="17:19" ht="64.5" customHeight="1">
      <c r="Q759" s="58"/>
      <c r="R759" s="58"/>
      <c r="S759" s="59"/>
    </row>
    <row r="760" spans="17:19" ht="64.5" customHeight="1">
      <c r="Q760" s="58"/>
      <c r="R760" s="58"/>
      <c r="S760" s="59"/>
    </row>
    <row r="761" spans="17:19" ht="64.5" customHeight="1">
      <c r="Q761" s="58"/>
      <c r="R761" s="58"/>
      <c r="S761" s="59"/>
    </row>
    <row r="762" spans="17:19" ht="64.5" customHeight="1">
      <c r="Q762" s="58"/>
      <c r="R762" s="58"/>
      <c r="S762" s="59"/>
    </row>
    <row r="763" spans="17:19" ht="64.5" customHeight="1">
      <c r="Q763" s="58"/>
      <c r="R763" s="58"/>
      <c r="S763" s="59"/>
    </row>
    <row r="764" spans="17:19" ht="64.5" customHeight="1">
      <c r="Q764" s="58"/>
      <c r="R764" s="58"/>
      <c r="S764" s="59"/>
    </row>
    <row r="765" spans="17:19" ht="64.5" customHeight="1">
      <c r="Q765" s="58"/>
      <c r="R765" s="58"/>
      <c r="S765" s="59"/>
    </row>
    <row r="766" spans="17:19" ht="64.5" customHeight="1">
      <c r="Q766" s="58"/>
      <c r="R766" s="58"/>
      <c r="S766" s="59"/>
    </row>
    <row r="767" spans="17:19" ht="64.5" customHeight="1">
      <c r="Q767" s="58"/>
      <c r="R767" s="58"/>
      <c r="S767" s="59"/>
    </row>
    <row r="768" spans="17:19" ht="64.5" customHeight="1">
      <c r="Q768" s="58"/>
      <c r="R768" s="58"/>
      <c r="S768" s="59"/>
    </row>
    <row r="769" spans="17:19" ht="64.5" customHeight="1">
      <c r="Q769" s="58"/>
      <c r="R769" s="58"/>
      <c r="S769" s="59"/>
    </row>
    <row r="770" spans="17:19" ht="64.5" customHeight="1">
      <c r="Q770" s="58"/>
      <c r="R770" s="58"/>
      <c r="S770" s="59"/>
    </row>
    <row r="771" spans="17:19" ht="64.5" customHeight="1">
      <c r="Q771" s="58"/>
      <c r="R771" s="58"/>
      <c r="S771" s="59"/>
    </row>
    <row r="772" spans="17:19" ht="64.5" customHeight="1">
      <c r="Q772" s="58"/>
      <c r="R772" s="58"/>
      <c r="S772" s="59"/>
    </row>
    <row r="773" spans="17:19" ht="64.5" customHeight="1">
      <c r="Q773" s="58"/>
      <c r="R773" s="58"/>
      <c r="S773" s="59"/>
    </row>
    <row r="774" spans="17:19" ht="64.5" customHeight="1">
      <c r="Q774" s="58"/>
      <c r="R774" s="58"/>
      <c r="S774" s="59"/>
    </row>
    <row r="775" spans="17:19" ht="64.5" customHeight="1">
      <c r="Q775" s="58"/>
      <c r="R775" s="58"/>
      <c r="S775" s="59"/>
    </row>
    <row r="776" spans="17:19" ht="64.5" customHeight="1">
      <c r="Q776" s="58"/>
      <c r="R776" s="58"/>
      <c r="S776" s="59"/>
    </row>
    <row r="777" spans="17:19" ht="64.5" customHeight="1">
      <c r="Q777" s="58"/>
      <c r="R777" s="58"/>
      <c r="S777" s="59"/>
    </row>
    <row r="778" spans="17:19" ht="64.5" customHeight="1">
      <c r="Q778" s="58"/>
      <c r="R778" s="58"/>
      <c r="S778" s="59"/>
    </row>
    <row r="779" spans="17:19" ht="64.5" customHeight="1">
      <c r="Q779" s="58"/>
      <c r="R779" s="58"/>
      <c r="S779" s="59"/>
    </row>
    <row r="780" spans="17:19" ht="64.5" customHeight="1">
      <c r="Q780" s="58"/>
      <c r="R780" s="58"/>
      <c r="S780" s="59"/>
    </row>
    <row r="781" spans="17:19" ht="64.5" customHeight="1">
      <c r="Q781" s="58"/>
      <c r="R781" s="58"/>
      <c r="S781" s="59"/>
    </row>
    <row r="782" spans="17:19" ht="64.5" customHeight="1">
      <c r="Q782" s="58"/>
      <c r="R782" s="58"/>
      <c r="S782" s="59"/>
    </row>
    <row r="783" spans="17:19" ht="64.5" customHeight="1">
      <c r="Q783" s="58"/>
      <c r="R783" s="58"/>
      <c r="S783" s="59"/>
    </row>
    <row r="784" spans="17:19" ht="64.5" customHeight="1">
      <c r="Q784" s="58"/>
      <c r="R784" s="58"/>
      <c r="S784" s="59"/>
    </row>
    <row r="785" spans="17:19" ht="64.5" customHeight="1">
      <c r="Q785" s="58"/>
      <c r="R785" s="58"/>
      <c r="S785" s="59"/>
    </row>
    <row r="786" spans="17:19" ht="64.5" customHeight="1">
      <c r="Q786" s="58"/>
      <c r="R786" s="58"/>
      <c r="S786" s="59"/>
    </row>
    <row r="787" spans="17:19" ht="64.5" customHeight="1">
      <c r="Q787" s="58"/>
      <c r="R787" s="58"/>
      <c r="S787" s="59"/>
    </row>
    <row r="788" spans="17:19" ht="64.5" customHeight="1">
      <c r="Q788" s="58"/>
      <c r="R788" s="58"/>
      <c r="S788" s="59"/>
    </row>
    <row r="789" spans="17:19" ht="64.5" customHeight="1">
      <c r="Q789" s="58"/>
      <c r="R789" s="58"/>
      <c r="S789" s="59"/>
    </row>
    <row r="790" spans="17:19" ht="64.5" customHeight="1">
      <c r="Q790" s="58"/>
      <c r="R790" s="58"/>
      <c r="S790" s="59"/>
    </row>
    <row r="791" spans="17:19" ht="64.5" customHeight="1">
      <c r="Q791" s="58"/>
      <c r="R791" s="58"/>
      <c r="S791" s="59"/>
    </row>
    <row r="792" spans="17:19" ht="64.5" customHeight="1">
      <c r="Q792" s="58"/>
      <c r="R792" s="58"/>
      <c r="S792" s="59"/>
    </row>
    <row r="793" spans="17:19" ht="64.5" customHeight="1">
      <c r="Q793" s="58"/>
      <c r="R793" s="58"/>
      <c r="S793" s="59"/>
    </row>
    <row r="794" spans="17:19" ht="64.5" customHeight="1">
      <c r="Q794" s="58"/>
      <c r="R794" s="58"/>
      <c r="S794" s="59"/>
    </row>
    <row r="795" spans="17:19" ht="64.5" customHeight="1">
      <c r="Q795" s="58"/>
      <c r="R795" s="58"/>
      <c r="S795" s="59"/>
    </row>
    <row r="796" spans="17:19" ht="64.5" customHeight="1">
      <c r="Q796" s="58"/>
      <c r="R796" s="58"/>
      <c r="S796" s="59"/>
    </row>
    <row r="797" spans="17:19" ht="64.5" customHeight="1">
      <c r="Q797" s="58"/>
      <c r="R797" s="58"/>
      <c r="S797" s="59"/>
    </row>
    <row r="798" spans="17:19" ht="64.5" customHeight="1">
      <c r="Q798" s="58"/>
      <c r="R798" s="58"/>
      <c r="S798" s="59"/>
    </row>
    <row r="799" spans="17:19" ht="64.5" customHeight="1">
      <c r="Q799" s="58"/>
      <c r="R799" s="58"/>
      <c r="S799" s="59"/>
    </row>
    <row r="800" spans="17:19" ht="64.5" customHeight="1">
      <c r="Q800" s="58"/>
      <c r="R800" s="58"/>
      <c r="S800" s="59"/>
    </row>
    <row r="801" spans="17:19" ht="64.5" customHeight="1">
      <c r="Q801" s="58"/>
      <c r="R801" s="58"/>
      <c r="S801" s="59"/>
    </row>
    <row r="802" spans="17:19" ht="64.5" customHeight="1">
      <c r="Q802" s="58"/>
      <c r="R802" s="58"/>
      <c r="S802" s="59"/>
    </row>
    <row r="803" spans="17:19" ht="64.5" customHeight="1">
      <c r="Q803" s="58"/>
      <c r="R803" s="58"/>
      <c r="S803" s="59"/>
    </row>
    <row r="804" spans="17:19" ht="64.5" customHeight="1">
      <c r="Q804" s="58"/>
      <c r="R804" s="58"/>
      <c r="S804" s="59"/>
    </row>
    <row r="805" spans="17:19" ht="64.5" customHeight="1">
      <c r="Q805" s="58"/>
      <c r="R805" s="58"/>
      <c r="S805" s="59"/>
    </row>
    <row r="806" spans="17:19" ht="64.5" customHeight="1">
      <c r="Q806" s="58"/>
      <c r="R806" s="58"/>
      <c r="S806" s="59"/>
    </row>
    <row r="807" spans="17:19" ht="64.5" customHeight="1">
      <c r="Q807" s="58"/>
      <c r="R807" s="58"/>
      <c r="S807" s="59"/>
    </row>
    <row r="808" spans="17:19" ht="64.5" customHeight="1">
      <c r="Q808" s="58"/>
      <c r="R808" s="58"/>
      <c r="S808" s="59"/>
    </row>
    <row r="809" spans="17:19" ht="64.5" customHeight="1">
      <c r="Q809" s="58"/>
      <c r="R809" s="58"/>
      <c r="S809" s="59"/>
    </row>
    <row r="810" spans="17:19" ht="64.5" customHeight="1">
      <c r="Q810" s="58"/>
      <c r="R810" s="58"/>
      <c r="S810" s="59"/>
    </row>
    <row r="811" spans="17:19" ht="64.5" customHeight="1">
      <c r="Q811" s="58"/>
      <c r="R811" s="58"/>
      <c r="S811" s="59"/>
    </row>
    <row r="812" spans="17:19" ht="64.5" customHeight="1">
      <c r="Q812" s="58"/>
      <c r="R812" s="58"/>
      <c r="S812" s="59"/>
    </row>
    <row r="813" spans="17:19" ht="64.5" customHeight="1">
      <c r="Q813" s="58"/>
      <c r="R813" s="58"/>
      <c r="S813" s="59"/>
    </row>
    <row r="814" spans="17:19" ht="64.5" customHeight="1">
      <c r="Q814" s="58"/>
      <c r="R814" s="58"/>
      <c r="S814" s="59"/>
    </row>
    <row r="815" spans="17:19" ht="64.5" customHeight="1">
      <c r="Q815" s="58"/>
      <c r="R815" s="58"/>
      <c r="S815" s="59"/>
    </row>
    <row r="816" spans="17:19" ht="64.5" customHeight="1">
      <c r="Q816" s="58"/>
      <c r="R816" s="58"/>
      <c r="S816" s="59"/>
    </row>
    <row r="817" spans="17:19" ht="64.5" customHeight="1">
      <c r="Q817" s="58"/>
      <c r="R817" s="58"/>
      <c r="S817" s="59"/>
    </row>
    <row r="818" spans="17:19" ht="64.5" customHeight="1">
      <c r="Q818" s="58"/>
      <c r="R818" s="58"/>
      <c r="S818" s="59"/>
    </row>
    <row r="819" spans="17:19" ht="64.5" customHeight="1">
      <c r="Q819" s="58"/>
      <c r="R819" s="58"/>
      <c r="S819" s="59"/>
    </row>
    <row r="820" spans="17:19" ht="64.5" customHeight="1">
      <c r="Q820" s="58"/>
      <c r="R820" s="58"/>
      <c r="S820" s="59"/>
    </row>
    <row r="821" spans="17:19" ht="64.5" customHeight="1">
      <c r="Q821" s="58"/>
      <c r="R821" s="58"/>
      <c r="S821" s="59"/>
    </row>
    <row r="822" spans="17:19" ht="64.5" customHeight="1">
      <c r="Q822" s="58"/>
      <c r="R822" s="58"/>
      <c r="S822" s="59"/>
    </row>
    <row r="823" spans="17:19" ht="64.5" customHeight="1">
      <c r="Q823" s="58"/>
      <c r="R823" s="58"/>
      <c r="S823" s="59"/>
    </row>
    <row r="824" spans="17:19" ht="64.5" customHeight="1">
      <c r="Q824" s="58"/>
      <c r="R824" s="58"/>
      <c r="S824" s="59"/>
    </row>
    <row r="825" spans="17:19" ht="64.5" customHeight="1">
      <c r="Q825" s="58"/>
      <c r="R825" s="58"/>
      <c r="S825" s="59"/>
    </row>
    <row r="826" spans="17:19" ht="64.5" customHeight="1">
      <c r="Q826" s="58"/>
      <c r="R826" s="58"/>
      <c r="S826" s="59"/>
    </row>
    <row r="827" spans="17:19" ht="64.5" customHeight="1">
      <c r="Q827" s="58"/>
      <c r="R827" s="58"/>
      <c r="S827" s="59"/>
    </row>
    <row r="828" spans="17:19" ht="64.5" customHeight="1">
      <c r="Q828" s="58"/>
      <c r="R828" s="58"/>
      <c r="S828" s="59"/>
    </row>
    <row r="829" spans="17:19" ht="64.5" customHeight="1">
      <c r="Q829" s="58"/>
      <c r="R829" s="58"/>
      <c r="S829" s="59"/>
    </row>
    <row r="830" spans="17:19" ht="64.5" customHeight="1">
      <c r="Q830" s="58"/>
      <c r="R830" s="58"/>
      <c r="S830" s="59"/>
    </row>
    <row r="831" spans="17:19" ht="64.5" customHeight="1">
      <c r="Q831" s="58"/>
      <c r="R831" s="58"/>
      <c r="S831" s="59"/>
    </row>
    <row r="832" spans="17:19" ht="64.5" customHeight="1">
      <c r="Q832" s="58"/>
      <c r="R832" s="58"/>
      <c r="S832" s="59"/>
    </row>
    <row r="833" spans="17:19" ht="64.5" customHeight="1">
      <c r="Q833" s="58"/>
      <c r="R833" s="58"/>
      <c r="S833" s="59"/>
    </row>
    <row r="834" spans="17:19" ht="64.5" customHeight="1">
      <c r="Q834" s="58"/>
      <c r="R834" s="58"/>
      <c r="S834" s="59"/>
    </row>
    <row r="835" spans="17:19" ht="64.5" customHeight="1">
      <c r="Q835" s="58"/>
      <c r="R835" s="58"/>
      <c r="S835" s="59"/>
    </row>
    <row r="836" spans="17:19" ht="64.5" customHeight="1">
      <c r="Q836" s="58"/>
      <c r="R836" s="58"/>
      <c r="S836" s="59"/>
    </row>
    <row r="837" spans="17:19" ht="64.5" customHeight="1">
      <c r="Q837" s="58"/>
      <c r="R837" s="58"/>
      <c r="S837" s="59"/>
    </row>
    <row r="838" spans="17:19" ht="64.5" customHeight="1">
      <c r="Q838" s="58"/>
      <c r="R838" s="58"/>
      <c r="S838" s="59"/>
    </row>
    <row r="839" spans="17:19" ht="64.5" customHeight="1">
      <c r="Q839" s="58"/>
      <c r="R839" s="58"/>
      <c r="S839" s="59"/>
    </row>
    <row r="840" spans="17:19" ht="64.5" customHeight="1">
      <c r="Q840" s="58"/>
      <c r="R840" s="58"/>
      <c r="S840" s="59"/>
    </row>
    <row r="841" spans="17:19" ht="64.5" customHeight="1">
      <c r="Q841" s="58"/>
      <c r="R841" s="58"/>
      <c r="S841" s="59"/>
    </row>
    <row r="842" spans="17:19" ht="64.5" customHeight="1">
      <c r="Q842" s="58"/>
      <c r="R842" s="58"/>
      <c r="S842" s="59"/>
    </row>
    <row r="843" spans="17:19" ht="64.5" customHeight="1">
      <c r="Q843" s="58"/>
      <c r="R843" s="58"/>
      <c r="S843" s="59"/>
    </row>
    <row r="844" spans="17:19" ht="64.5" customHeight="1">
      <c r="Q844" s="58"/>
      <c r="R844" s="58"/>
      <c r="S844" s="59"/>
    </row>
    <row r="845" spans="17:19" ht="64.5" customHeight="1">
      <c r="Q845" s="58"/>
      <c r="R845" s="58"/>
      <c r="S845" s="59"/>
    </row>
    <row r="846" spans="17:19" ht="64.5" customHeight="1">
      <c r="Q846" s="58"/>
      <c r="R846" s="58"/>
      <c r="S846" s="59"/>
    </row>
    <row r="847" spans="17:19" ht="64.5" customHeight="1">
      <c r="Q847" s="58"/>
      <c r="R847" s="58"/>
      <c r="S847" s="59"/>
    </row>
    <row r="848" spans="17:19" ht="64.5" customHeight="1">
      <c r="Q848" s="58"/>
      <c r="R848" s="58"/>
      <c r="S848" s="59"/>
    </row>
    <row r="849" spans="17:19" ht="64.5" customHeight="1">
      <c r="Q849" s="58"/>
      <c r="R849" s="58"/>
      <c r="S849" s="59"/>
    </row>
    <row r="850" spans="17:19" ht="64.5" customHeight="1">
      <c r="Q850" s="58"/>
      <c r="R850" s="58"/>
      <c r="S850" s="59"/>
    </row>
    <row r="851" spans="17:19" ht="64.5" customHeight="1">
      <c r="Q851" s="58"/>
      <c r="R851" s="58"/>
      <c r="S851" s="59"/>
    </row>
    <row r="852" spans="17:19" ht="64.5" customHeight="1">
      <c r="Q852" s="58"/>
      <c r="R852" s="58"/>
      <c r="S852" s="59"/>
    </row>
    <row r="853" spans="17:19" ht="64.5" customHeight="1">
      <c r="Q853" s="58"/>
      <c r="R853" s="58"/>
      <c r="S853" s="59"/>
    </row>
    <row r="854" spans="17:19" ht="64.5" customHeight="1">
      <c r="Q854" s="58"/>
      <c r="R854" s="58"/>
      <c r="S854" s="59"/>
    </row>
    <row r="855" spans="17:19" ht="64.5" customHeight="1">
      <c r="Q855" s="58"/>
      <c r="R855" s="58"/>
      <c r="S855" s="59"/>
    </row>
    <row r="856" spans="17:19" ht="64.5" customHeight="1">
      <c r="Q856" s="58"/>
      <c r="R856" s="58"/>
      <c r="S856" s="59"/>
    </row>
    <row r="857" spans="17:19" ht="64.5" customHeight="1">
      <c r="Q857" s="58"/>
      <c r="R857" s="58"/>
      <c r="S857" s="59"/>
    </row>
    <row r="858" spans="17:19" ht="64.5" customHeight="1">
      <c r="Q858" s="58"/>
      <c r="R858" s="58"/>
      <c r="S858" s="59"/>
    </row>
    <row r="859" spans="17:19" ht="64.5" customHeight="1">
      <c r="Q859" s="58"/>
      <c r="R859" s="58"/>
      <c r="S859" s="59"/>
    </row>
    <row r="860" spans="17:19" ht="64.5" customHeight="1">
      <c r="Q860" s="58"/>
      <c r="R860" s="58"/>
      <c r="S860" s="59"/>
    </row>
    <row r="861" spans="17:19" ht="64.5" customHeight="1">
      <c r="Q861" s="58"/>
      <c r="R861" s="58"/>
      <c r="S861" s="59"/>
    </row>
    <row r="862" spans="17:19" ht="64.5" customHeight="1">
      <c r="Q862" s="58"/>
      <c r="R862" s="58"/>
      <c r="S862" s="59"/>
    </row>
    <row r="863" spans="17:19" ht="64.5" customHeight="1">
      <c r="Q863" s="58"/>
      <c r="R863" s="58"/>
      <c r="S863" s="59"/>
    </row>
    <row r="864" spans="17:19" ht="64.5" customHeight="1">
      <c r="Q864" s="58"/>
      <c r="R864" s="58"/>
      <c r="S864" s="59"/>
    </row>
    <row r="865" spans="17:19" ht="64.5" customHeight="1">
      <c r="Q865" s="58"/>
      <c r="R865" s="58"/>
      <c r="S865" s="59"/>
    </row>
    <row r="866" spans="17:19" ht="64.5" customHeight="1">
      <c r="Q866" s="58"/>
      <c r="R866" s="58"/>
      <c r="S866" s="59"/>
    </row>
    <row r="867" spans="17:19" ht="64.5" customHeight="1">
      <c r="Q867" s="58"/>
      <c r="R867" s="58"/>
      <c r="S867" s="59"/>
    </row>
    <row r="868" spans="17:19" ht="64.5" customHeight="1">
      <c r="Q868" s="58"/>
      <c r="R868" s="58"/>
      <c r="S868" s="59"/>
    </row>
    <row r="869" spans="17:19" ht="64.5" customHeight="1">
      <c r="Q869" s="58"/>
      <c r="R869" s="58"/>
      <c r="S869" s="59"/>
    </row>
    <row r="870" spans="17:19" ht="64.5" customHeight="1">
      <c r="Q870" s="58"/>
      <c r="R870" s="58"/>
      <c r="S870" s="59"/>
    </row>
    <row r="871" spans="17:19" ht="64.5" customHeight="1">
      <c r="Q871" s="58"/>
      <c r="R871" s="58"/>
      <c r="S871" s="59"/>
    </row>
    <row r="872" spans="17:19" ht="64.5" customHeight="1">
      <c r="Q872" s="58"/>
      <c r="R872" s="58"/>
      <c r="S872" s="59"/>
    </row>
    <row r="873" spans="17:19" ht="64.5" customHeight="1">
      <c r="Q873" s="58"/>
      <c r="R873" s="58"/>
      <c r="S873" s="59"/>
    </row>
    <row r="874" spans="17:19" ht="64.5" customHeight="1">
      <c r="Q874" s="58"/>
      <c r="R874" s="58"/>
      <c r="S874" s="59"/>
    </row>
    <row r="875" spans="17:19" ht="64.5" customHeight="1">
      <c r="Q875" s="58"/>
      <c r="R875" s="58"/>
      <c r="S875" s="59"/>
    </row>
    <row r="876" spans="17:19" ht="64.5" customHeight="1">
      <c r="Q876" s="58"/>
      <c r="R876" s="58"/>
      <c r="S876" s="59"/>
    </row>
    <row r="877" spans="17:19" ht="64.5" customHeight="1">
      <c r="Q877" s="58"/>
      <c r="R877" s="58"/>
      <c r="S877" s="59"/>
    </row>
    <row r="878" spans="17:19" ht="64.5" customHeight="1">
      <c r="Q878" s="58"/>
      <c r="R878" s="58"/>
      <c r="S878" s="59"/>
    </row>
    <row r="879" spans="17:19" ht="64.5" customHeight="1">
      <c r="Q879" s="58"/>
      <c r="R879" s="58"/>
      <c r="S879" s="59"/>
    </row>
    <row r="880" spans="17:19" ht="64.5" customHeight="1">
      <c r="Q880" s="58"/>
      <c r="R880" s="58"/>
      <c r="S880" s="59"/>
    </row>
    <row r="881" spans="17:19" ht="64.5" customHeight="1">
      <c r="Q881" s="58"/>
      <c r="R881" s="58"/>
      <c r="S881" s="59"/>
    </row>
    <row r="882" spans="17:19" ht="64.5" customHeight="1">
      <c r="Q882" s="58"/>
      <c r="R882" s="58"/>
      <c r="S882" s="59"/>
    </row>
    <row r="883" spans="17:19" ht="64.5" customHeight="1">
      <c r="Q883" s="58"/>
      <c r="R883" s="58"/>
      <c r="S883" s="59"/>
    </row>
    <row r="884" spans="17:19" ht="64.5" customHeight="1">
      <c r="Q884" s="58"/>
      <c r="R884" s="58"/>
      <c r="S884" s="59"/>
    </row>
    <row r="885" spans="17:19" ht="64.5" customHeight="1">
      <c r="Q885" s="58"/>
      <c r="R885" s="58"/>
      <c r="S885" s="59"/>
    </row>
    <row r="886" spans="17:19" ht="64.5" customHeight="1">
      <c r="Q886" s="58"/>
      <c r="R886" s="58"/>
      <c r="S886" s="59"/>
    </row>
    <row r="887" spans="17:19" ht="64.5" customHeight="1">
      <c r="Q887" s="58"/>
      <c r="R887" s="58"/>
      <c r="S887" s="59"/>
    </row>
    <row r="888" spans="17:19" ht="64.5" customHeight="1">
      <c r="Q888" s="58"/>
      <c r="R888" s="58"/>
      <c r="S888" s="59"/>
    </row>
    <row r="889" spans="17:19" ht="64.5" customHeight="1">
      <c r="Q889" s="58"/>
      <c r="R889" s="58"/>
      <c r="S889" s="59"/>
    </row>
    <row r="890" spans="17:19" ht="64.5" customHeight="1">
      <c r="Q890" s="58"/>
      <c r="R890" s="58"/>
      <c r="S890" s="59"/>
    </row>
    <row r="891" spans="17:19" ht="64.5" customHeight="1">
      <c r="Q891" s="58"/>
      <c r="R891" s="58"/>
      <c r="S891" s="59"/>
    </row>
    <row r="892" spans="17:19" ht="64.5" customHeight="1">
      <c r="Q892" s="58"/>
      <c r="R892" s="58"/>
      <c r="S892" s="59"/>
    </row>
    <row r="893" spans="17:19" ht="64.5" customHeight="1">
      <c r="Q893" s="58"/>
      <c r="R893" s="58"/>
      <c r="S893" s="59"/>
    </row>
    <row r="894" spans="17:19" ht="64.5" customHeight="1">
      <c r="Q894" s="58"/>
      <c r="R894" s="58"/>
      <c r="S894" s="59"/>
    </row>
    <row r="895" spans="17:19" ht="64.5" customHeight="1">
      <c r="Q895" s="58"/>
      <c r="R895" s="58"/>
      <c r="S895" s="59"/>
    </row>
    <row r="896" spans="17:19" ht="64.5" customHeight="1">
      <c r="Q896" s="58"/>
      <c r="R896" s="58"/>
      <c r="S896" s="59"/>
    </row>
    <row r="897" spans="17:19" ht="64.5" customHeight="1">
      <c r="Q897" s="58"/>
      <c r="R897" s="58"/>
      <c r="S897" s="59"/>
    </row>
    <row r="898" spans="17:19" ht="64.5" customHeight="1">
      <c r="Q898" s="58"/>
      <c r="R898" s="58"/>
      <c r="S898" s="59"/>
    </row>
    <row r="899" spans="17:19" ht="64.5" customHeight="1">
      <c r="Q899" s="58"/>
      <c r="R899" s="58"/>
      <c r="S899" s="59"/>
    </row>
    <row r="900" spans="17:19" ht="64.5" customHeight="1">
      <c r="Q900" s="58"/>
      <c r="R900" s="58"/>
      <c r="S900" s="59"/>
    </row>
    <row r="901" spans="17:19" ht="64.5" customHeight="1">
      <c r="Q901" s="58"/>
      <c r="R901" s="58"/>
      <c r="S901" s="59"/>
    </row>
    <row r="902" spans="17:19" ht="64.5" customHeight="1">
      <c r="Q902" s="58"/>
      <c r="R902" s="58"/>
      <c r="S902" s="59"/>
    </row>
    <row r="903" spans="17:19" ht="64.5" customHeight="1">
      <c r="Q903" s="58"/>
      <c r="R903" s="58"/>
      <c r="S903" s="59"/>
    </row>
    <row r="904" spans="17:19" ht="64.5" customHeight="1">
      <c r="Q904" s="58"/>
      <c r="R904" s="58"/>
      <c r="S904" s="59"/>
    </row>
    <row r="905" spans="17:19" ht="64.5" customHeight="1">
      <c r="Q905" s="58"/>
      <c r="R905" s="58"/>
      <c r="S905" s="59"/>
    </row>
    <row r="906" spans="17:19" ht="64.5" customHeight="1">
      <c r="Q906" s="58"/>
      <c r="R906" s="58"/>
      <c r="S906" s="59"/>
    </row>
    <row r="907" spans="17:19" ht="64.5" customHeight="1">
      <c r="Q907" s="58"/>
      <c r="R907" s="58"/>
      <c r="S907" s="59"/>
    </row>
    <row r="908" spans="17:19" ht="64.5" customHeight="1">
      <c r="Q908" s="58"/>
      <c r="R908" s="58"/>
      <c r="S908" s="59"/>
    </row>
    <row r="909" spans="17:19" ht="64.5" customHeight="1">
      <c r="Q909" s="58"/>
      <c r="R909" s="58"/>
      <c r="S909" s="59"/>
    </row>
    <row r="910" spans="17:19" ht="64.5" customHeight="1">
      <c r="Q910" s="58"/>
      <c r="R910" s="58"/>
      <c r="S910" s="59"/>
    </row>
    <row r="911" spans="17:19" ht="64.5" customHeight="1">
      <c r="Q911" s="58"/>
      <c r="R911" s="58"/>
      <c r="S911" s="59"/>
    </row>
    <row r="912" spans="17:19" ht="64.5" customHeight="1">
      <c r="Q912" s="58"/>
      <c r="R912" s="58"/>
      <c r="S912" s="59"/>
    </row>
    <row r="913" spans="17:19" ht="64.5" customHeight="1">
      <c r="Q913" s="58"/>
      <c r="R913" s="58"/>
      <c r="S913" s="59"/>
    </row>
    <row r="914" spans="17:19" ht="64.5" customHeight="1">
      <c r="Q914" s="58"/>
      <c r="R914" s="58"/>
      <c r="S914" s="59"/>
    </row>
    <row r="915" spans="17:19" ht="64.5" customHeight="1">
      <c r="Q915" s="58"/>
      <c r="R915" s="58"/>
      <c r="S915" s="59"/>
    </row>
    <row r="916" spans="17:19" ht="64.5" customHeight="1">
      <c r="Q916" s="58"/>
      <c r="R916" s="58"/>
      <c r="S916" s="59"/>
    </row>
    <row r="917" spans="17:19" ht="64.5" customHeight="1">
      <c r="Q917" s="58"/>
      <c r="R917" s="58"/>
      <c r="S917" s="59"/>
    </row>
    <row r="918" spans="17:19" ht="64.5" customHeight="1">
      <c r="Q918" s="58"/>
      <c r="R918" s="58"/>
      <c r="S918" s="59"/>
    </row>
    <row r="919" spans="17:19" ht="64.5" customHeight="1">
      <c r="Q919" s="58"/>
      <c r="R919" s="58"/>
      <c r="S919" s="59"/>
    </row>
    <row r="920" spans="17:19" ht="64.5" customHeight="1">
      <c r="Q920" s="58"/>
      <c r="R920" s="58"/>
      <c r="S920" s="59"/>
    </row>
    <row r="921" spans="17:19" ht="64.5" customHeight="1">
      <c r="Q921" s="58"/>
      <c r="R921" s="58"/>
      <c r="S921" s="59"/>
    </row>
    <row r="922" spans="17:19" ht="64.5" customHeight="1">
      <c r="Q922" s="58"/>
      <c r="R922" s="58"/>
      <c r="S922" s="59"/>
    </row>
    <row r="923" spans="17:19" ht="64.5" customHeight="1">
      <c r="Q923" s="58"/>
      <c r="R923" s="58"/>
      <c r="S923" s="59"/>
    </row>
    <row r="924" spans="17:19" ht="64.5" customHeight="1">
      <c r="Q924" s="58"/>
      <c r="R924" s="58"/>
      <c r="S924" s="59"/>
    </row>
    <row r="925" spans="17:19" ht="64.5" customHeight="1">
      <c r="Q925" s="58"/>
      <c r="R925" s="58"/>
      <c r="S925" s="59"/>
    </row>
    <row r="926" spans="17:19" ht="64.5" customHeight="1">
      <c r="Q926" s="58"/>
      <c r="R926" s="58"/>
      <c r="S926" s="59"/>
    </row>
    <row r="927" spans="17:19" ht="64.5" customHeight="1">
      <c r="Q927" s="58"/>
      <c r="R927" s="58"/>
      <c r="S927" s="59"/>
    </row>
    <row r="928" spans="17:19" ht="64.5" customHeight="1">
      <c r="Q928" s="58"/>
      <c r="R928" s="58"/>
      <c r="S928" s="59"/>
    </row>
    <row r="929" spans="17:19" ht="64.5" customHeight="1">
      <c r="Q929" s="58"/>
      <c r="R929" s="58"/>
      <c r="S929" s="59"/>
    </row>
    <row r="930" spans="17:19" ht="64.5" customHeight="1">
      <c r="Q930" s="58"/>
      <c r="R930" s="58"/>
      <c r="S930" s="59"/>
    </row>
    <row r="931" spans="17:19" ht="64.5" customHeight="1">
      <c r="Q931" s="58"/>
      <c r="R931" s="58"/>
      <c r="S931" s="59"/>
    </row>
    <row r="932" spans="17:19" ht="64.5" customHeight="1">
      <c r="Q932" s="58"/>
      <c r="R932" s="58"/>
      <c r="S932" s="59"/>
    </row>
    <row r="933" spans="17:19" ht="64.5" customHeight="1">
      <c r="Q933" s="58"/>
      <c r="R933" s="58"/>
      <c r="S933" s="59"/>
    </row>
    <row r="934" spans="17:19" ht="64.5" customHeight="1">
      <c r="Q934" s="58"/>
      <c r="R934" s="58"/>
      <c r="S934" s="59"/>
    </row>
    <row r="935" spans="17:19" ht="64.5" customHeight="1">
      <c r="Q935" s="58"/>
      <c r="R935" s="58"/>
      <c r="S935" s="59"/>
    </row>
    <row r="936" spans="17:19" ht="64.5" customHeight="1">
      <c r="Q936" s="58"/>
      <c r="R936" s="58"/>
      <c r="S936" s="59"/>
    </row>
    <row r="937" spans="17:19" ht="64.5" customHeight="1">
      <c r="Q937" s="58"/>
      <c r="R937" s="58"/>
      <c r="S937" s="59"/>
    </row>
    <row r="938" spans="17:19" ht="64.5" customHeight="1">
      <c r="Q938" s="58"/>
      <c r="R938" s="58"/>
      <c r="S938" s="59"/>
    </row>
    <row r="939" spans="17:19" ht="64.5" customHeight="1">
      <c r="Q939" s="58"/>
      <c r="R939" s="58"/>
      <c r="S939" s="59"/>
    </row>
    <row r="940" spans="17:19" ht="64.5" customHeight="1">
      <c r="Q940" s="58"/>
      <c r="R940" s="58"/>
      <c r="S940" s="59"/>
    </row>
    <row r="941" spans="17:19" ht="64.5" customHeight="1">
      <c r="Q941" s="58"/>
      <c r="R941" s="58"/>
      <c r="S941" s="59"/>
    </row>
    <row r="942" spans="17:19" ht="64.5" customHeight="1">
      <c r="Q942" s="58"/>
      <c r="R942" s="58"/>
      <c r="S942" s="59"/>
    </row>
    <row r="943" spans="17:19" ht="64.5" customHeight="1">
      <c r="Q943" s="58"/>
      <c r="R943" s="58"/>
      <c r="S943" s="59"/>
    </row>
    <row r="944" spans="17:19" ht="64.5" customHeight="1">
      <c r="Q944" s="58"/>
      <c r="R944" s="58"/>
      <c r="S944" s="59"/>
    </row>
    <row r="945" spans="17:19" ht="64.5" customHeight="1">
      <c r="Q945" s="58"/>
      <c r="R945" s="58"/>
      <c r="S945" s="59"/>
    </row>
    <row r="946" spans="17:19" ht="64.5" customHeight="1">
      <c r="Q946" s="58"/>
      <c r="R946" s="58"/>
      <c r="S946" s="59"/>
    </row>
    <row r="947" spans="17:19" ht="64.5" customHeight="1">
      <c r="Q947" s="58"/>
      <c r="R947" s="58"/>
      <c r="S947" s="59"/>
    </row>
    <row r="948" spans="17:19" ht="64.5" customHeight="1">
      <c r="Q948" s="58"/>
      <c r="R948" s="58"/>
      <c r="S948" s="59"/>
    </row>
    <row r="949" spans="17:19" ht="64.5" customHeight="1">
      <c r="Q949" s="58"/>
      <c r="R949" s="58"/>
      <c r="S949" s="59"/>
    </row>
    <row r="950" spans="17:19" ht="64.5" customHeight="1">
      <c r="Q950" s="58"/>
      <c r="R950" s="58"/>
      <c r="S950" s="59"/>
    </row>
    <row r="951" spans="17:19" ht="64.5" customHeight="1">
      <c r="Q951" s="58"/>
      <c r="R951" s="58"/>
      <c r="S951" s="59"/>
    </row>
    <row r="952" spans="17:19" ht="64.5" customHeight="1">
      <c r="Q952" s="58"/>
      <c r="R952" s="58"/>
      <c r="S952" s="59"/>
    </row>
    <row r="953" spans="17:19" ht="64.5" customHeight="1">
      <c r="Q953" s="58"/>
      <c r="R953" s="58"/>
      <c r="S953" s="59"/>
    </row>
    <row r="954" spans="17:19" ht="64.5" customHeight="1">
      <c r="Q954" s="58"/>
      <c r="R954" s="58"/>
      <c r="S954" s="59"/>
    </row>
    <row r="955" spans="17:19" ht="64.5" customHeight="1">
      <c r="Q955" s="58"/>
      <c r="R955" s="58"/>
      <c r="S955" s="59"/>
    </row>
    <row r="956" spans="17:19" ht="64.5" customHeight="1">
      <c r="Q956" s="58"/>
      <c r="R956" s="58"/>
      <c r="S956" s="59"/>
    </row>
    <row r="957" spans="17:19" ht="64.5" customHeight="1">
      <c r="Q957" s="58"/>
      <c r="R957" s="58"/>
      <c r="S957" s="59"/>
    </row>
    <row r="958" spans="17:19" ht="64.5" customHeight="1">
      <c r="Q958" s="58"/>
      <c r="R958" s="58"/>
      <c r="S958" s="59"/>
    </row>
    <row r="959" spans="17:19" ht="64.5" customHeight="1">
      <c r="Q959" s="58"/>
      <c r="R959" s="58"/>
      <c r="S959" s="59"/>
    </row>
    <row r="960" spans="17:19" ht="64.5" customHeight="1">
      <c r="Q960" s="58"/>
      <c r="R960" s="58"/>
      <c r="S960" s="59"/>
    </row>
    <row r="961" spans="17:19" ht="64.5" customHeight="1">
      <c r="Q961" s="58"/>
      <c r="R961" s="58"/>
      <c r="S961" s="59"/>
    </row>
    <row r="962" spans="17:19" ht="64.5" customHeight="1">
      <c r="Q962" s="58"/>
      <c r="R962" s="58"/>
      <c r="S962" s="59"/>
    </row>
    <row r="963" spans="17:19" ht="64.5" customHeight="1">
      <c r="Q963" s="58"/>
      <c r="R963" s="58"/>
      <c r="S963" s="59"/>
    </row>
    <row r="964" spans="17:19" ht="64.5" customHeight="1">
      <c r="Q964" s="58"/>
      <c r="R964" s="58"/>
      <c r="S964" s="59"/>
    </row>
    <row r="965" spans="17:19" ht="64.5" customHeight="1">
      <c r="Q965" s="58"/>
      <c r="R965" s="58"/>
      <c r="S965" s="59"/>
    </row>
    <row r="966" spans="17:19" ht="64.5" customHeight="1">
      <c r="Q966" s="58"/>
      <c r="R966" s="58"/>
      <c r="S966" s="59"/>
    </row>
    <row r="967" spans="17:19" ht="64.5" customHeight="1">
      <c r="Q967" s="58"/>
      <c r="R967" s="58"/>
      <c r="S967" s="59"/>
    </row>
    <row r="968" spans="17:19" ht="64.5" customHeight="1">
      <c r="Q968" s="58"/>
      <c r="R968" s="58"/>
      <c r="S968" s="59"/>
    </row>
    <row r="969" spans="17:19" ht="64.5" customHeight="1">
      <c r="Q969" s="58"/>
      <c r="R969" s="58"/>
      <c r="S969" s="59"/>
    </row>
    <row r="970" spans="17:19" ht="64.5" customHeight="1">
      <c r="Q970" s="58"/>
      <c r="R970" s="58"/>
      <c r="S970" s="59"/>
    </row>
    <row r="971" spans="17:19" ht="64.5" customHeight="1">
      <c r="Q971" s="58"/>
      <c r="R971" s="58"/>
      <c r="S971" s="59"/>
    </row>
    <row r="972" spans="17:19" ht="64.5" customHeight="1">
      <c r="Q972" s="58"/>
      <c r="R972" s="58"/>
      <c r="S972" s="59"/>
    </row>
    <row r="973" spans="17:19" ht="64.5" customHeight="1">
      <c r="Q973" s="58"/>
      <c r="R973" s="58"/>
      <c r="S973" s="59"/>
    </row>
    <row r="974" spans="17:19" ht="64.5" customHeight="1">
      <c r="Q974" s="58"/>
      <c r="R974" s="58"/>
      <c r="S974" s="59"/>
    </row>
    <row r="975" spans="17:19" ht="64.5" customHeight="1">
      <c r="Q975" s="58"/>
      <c r="R975" s="58"/>
      <c r="S975" s="59"/>
    </row>
    <row r="976" spans="17:19" ht="64.5" customHeight="1">
      <c r="Q976" s="58"/>
      <c r="R976" s="58"/>
      <c r="S976" s="59"/>
    </row>
    <row r="977" spans="17:19" ht="64.5" customHeight="1">
      <c r="Q977" s="58"/>
      <c r="R977" s="58"/>
      <c r="S977" s="59"/>
    </row>
    <row r="978" spans="17:19" ht="64.5" customHeight="1">
      <c r="Q978" s="58"/>
      <c r="R978" s="58"/>
      <c r="S978" s="59"/>
    </row>
    <row r="979" spans="17:19" ht="64.5" customHeight="1">
      <c r="Q979" s="58"/>
      <c r="R979" s="58"/>
      <c r="S979" s="59"/>
    </row>
    <row r="980" spans="17:19" ht="64.5" customHeight="1">
      <c r="Q980" s="58"/>
      <c r="R980" s="58"/>
      <c r="S980" s="59"/>
    </row>
    <row r="981" spans="17:19" ht="64.5" customHeight="1">
      <c r="Q981" s="58"/>
      <c r="R981" s="58"/>
      <c r="S981" s="59"/>
    </row>
    <row r="982" spans="17:19" ht="64.5" customHeight="1">
      <c r="Q982" s="58"/>
      <c r="R982" s="58"/>
      <c r="S982" s="59"/>
    </row>
    <row r="983" spans="17:19" ht="64.5" customHeight="1">
      <c r="Q983" s="58"/>
      <c r="R983" s="58"/>
      <c r="S983" s="59"/>
    </row>
    <row r="984" spans="17:19" ht="64.5" customHeight="1">
      <c r="Q984" s="58"/>
      <c r="R984" s="58"/>
      <c r="S984" s="59"/>
    </row>
    <row r="985" spans="17:19" ht="64.5" customHeight="1">
      <c r="Q985" s="58"/>
      <c r="R985" s="58"/>
      <c r="S985" s="59"/>
    </row>
    <row r="986" spans="17:19" ht="64.5" customHeight="1">
      <c r="Q986" s="58"/>
      <c r="R986" s="58"/>
      <c r="S986" s="59"/>
    </row>
    <row r="987" spans="17:19" ht="64.5" customHeight="1">
      <c r="Q987" s="58"/>
      <c r="R987" s="58"/>
      <c r="S987" s="59"/>
    </row>
    <row r="988" spans="17:19" ht="64.5" customHeight="1">
      <c r="Q988" s="58"/>
      <c r="R988" s="58"/>
      <c r="S988" s="59"/>
    </row>
    <row r="989" spans="17:19" ht="64.5" customHeight="1">
      <c r="Q989" s="58"/>
      <c r="R989" s="58"/>
      <c r="S989" s="59"/>
    </row>
    <row r="990" spans="17:19" ht="64.5" customHeight="1">
      <c r="Q990" s="58"/>
      <c r="R990" s="58"/>
      <c r="S990" s="59"/>
    </row>
    <row r="991" spans="17:19" ht="64.5" customHeight="1">
      <c r="Q991" s="58"/>
      <c r="R991" s="58"/>
      <c r="S991" s="59"/>
    </row>
    <row r="992" spans="17:19" ht="64.5" customHeight="1">
      <c r="Q992" s="58"/>
      <c r="R992" s="58"/>
      <c r="S992" s="59"/>
    </row>
    <row r="993" spans="17:19" ht="64.5" customHeight="1">
      <c r="Q993" s="58"/>
      <c r="R993" s="58"/>
      <c r="S993" s="59"/>
    </row>
    <row r="994" spans="17:19" ht="64.5" customHeight="1">
      <c r="Q994" s="58"/>
      <c r="R994" s="58"/>
      <c r="S994" s="59"/>
    </row>
    <row r="995" spans="17:19" ht="64.5" customHeight="1">
      <c r="Q995" s="58"/>
      <c r="R995" s="58"/>
      <c r="S995" s="59"/>
    </row>
    <row r="996" spans="17:19" ht="64.5" customHeight="1">
      <c r="Q996" s="58"/>
      <c r="R996" s="58"/>
      <c r="S996" s="59"/>
    </row>
    <row r="997" spans="17:19" ht="64.5" customHeight="1">
      <c r="Q997" s="58"/>
      <c r="R997" s="58"/>
      <c r="S997" s="59"/>
    </row>
    <row r="998" spans="17:19" ht="64.5" customHeight="1">
      <c r="Q998" s="58"/>
      <c r="R998" s="58"/>
      <c r="S998" s="59"/>
    </row>
  </sheetData>
  <sheetProtection selectLockedCells="1"/>
  <autoFilter ref="A10:U408" xr:uid="{00000000-0001-0000-0000-000000000000}"/>
  <mergeCells count="22">
    <mergeCell ref="B412:S412"/>
    <mergeCell ref="J413:N413"/>
    <mergeCell ref="J418:N418"/>
    <mergeCell ref="U8:U9"/>
    <mergeCell ref="A1:G1"/>
    <mergeCell ref="A2:G2"/>
    <mergeCell ref="A8:A9"/>
    <mergeCell ref="B8:B9"/>
    <mergeCell ref="C8:C9"/>
    <mergeCell ref="D8:D9"/>
    <mergeCell ref="E8:E9"/>
    <mergeCell ref="F8:F9"/>
    <mergeCell ref="G8:G9"/>
    <mergeCell ref="R8:R9"/>
    <mergeCell ref="T8:T9"/>
    <mergeCell ref="A4:T4"/>
    <mergeCell ref="S8:S9"/>
    <mergeCell ref="H8:K8"/>
    <mergeCell ref="L8:N8"/>
    <mergeCell ref="O8:O9"/>
    <mergeCell ref="P8:P9"/>
    <mergeCell ref="Q8:Q9"/>
  </mergeCells>
  <pageMargins left="0" right="0" top="0.18" bottom="0" header="0" footer="0"/>
  <pageSetup paperSize="9" scale="21" fitToHeight="3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F1000"/>
  <sheetViews>
    <sheetView workbookViewId="0"/>
  </sheetViews>
  <sheetFormatPr defaultColWidth="14.44140625" defaultRowHeight="15" customHeight="1"/>
  <cols>
    <col min="1" max="3" width="8.6640625" customWidth="1"/>
    <col min="4" max="4" width="25.33203125" customWidth="1"/>
    <col min="5" max="5" width="8.6640625" customWidth="1"/>
    <col min="6" max="6" width="30.109375" customWidth="1"/>
    <col min="7" max="26" width="8.6640625" customWidth="1"/>
  </cols>
  <sheetData>
    <row r="2" spans="4:6" ht="14.4">
      <c r="D2" s="1" t="s">
        <v>459</v>
      </c>
      <c r="E2" s="2">
        <v>8118229</v>
      </c>
      <c r="F2" s="1" t="s">
        <v>460</v>
      </c>
    </row>
    <row r="3" spans="4:6" ht="14.4">
      <c r="D3" s="1" t="s">
        <v>101</v>
      </c>
      <c r="E3" s="2">
        <v>7979424</v>
      </c>
      <c r="F3" s="1" t="s">
        <v>461</v>
      </c>
    </row>
    <row r="4" spans="4:6" ht="14.4">
      <c r="D4" s="1" t="s">
        <v>462</v>
      </c>
      <c r="E4" s="2">
        <v>8036848</v>
      </c>
      <c r="F4" s="1" t="s">
        <v>463</v>
      </c>
    </row>
    <row r="5" spans="4:6" ht="14.4">
      <c r="D5" s="1" t="s">
        <v>464</v>
      </c>
      <c r="E5" s="2">
        <v>8038763</v>
      </c>
      <c r="F5" s="1" t="s">
        <v>461</v>
      </c>
    </row>
    <row r="6" spans="4:6" ht="14.4">
      <c r="D6" s="1" t="s">
        <v>115</v>
      </c>
      <c r="E6" s="2">
        <v>8017179</v>
      </c>
      <c r="F6" s="1" t="s">
        <v>461</v>
      </c>
    </row>
    <row r="7" spans="4:6" ht="14.4">
      <c r="D7" s="1" t="s">
        <v>400</v>
      </c>
      <c r="E7" s="2">
        <v>8036264</v>
      </c>
      <c r="F7" s="1" t="s">
        <v>465</v>
      </c>
    </row>
    <row r="8" spans="4:6" ht="14.4">
      <c r="D8" s="1" t="s">
        <v>404</v>
      </c>
      <c r="E8" s="2">
        <v>8073438</v>
      </c>
      <c r="F8" s="1" t="s">
        <v>465</v>
      </c>
    </row>
    <row r="9" spans="4:6" ht="14.4">
      <c r="D9" s="1" t="s">
        <v>397</v>
      </c>
      <c r="E9" s="2">
        <v>7980316</v>
      </c>
      <c r="F9" s="1" t="s">
        <v>465</v>
      </c>
    </row>
    <row r="10" spans="4:6" ht="14.4">
      <c r="D10" s="1" t="s">
        <v>466</v>
      </c>
      <c r="E10" s="2">
        <v>7960757</v>
      </c>
      <c r="F10" s="1" t="s">
        <v>461</v>
      </c>
    </row>
    <row r="11" spans="4:6" ht="14.4">
      <c r="D11" s="1" t="s">
        <v>467</v>
      </c>
      <c r="E11" s="2">
        <v>8012564</v>
      </c>
      <c r="F11" s="1" t="s">
        <v>461</v>
      </c>
    </row>
    <row r="12" spans="4:6" ht="14.4">
      <c r="D12" s="1" t="s">
        <v>139</v>
      </c>
      <c r="E12" s="2">
        <v>8071085</v>
      </c>
      <c r="F12" s="1" t="s">
        <v>461</v>
      </c>
    </row>
    <row r="13" spans="4:6" ht="14.4">
      <c r="D13" s="1" t="s">
        <v>199</v>
      </c>
      <c r="E13" s="2">
        <v>7842565</v>
      </c>
      <c r="F13" s="1" t="s">
        <v>468</v>
      </c>
    </row>
    <row r="14" spans="4:6" ht="14.4">
      <c r="D14" s="1" t="s">
        <v>105</v>
      </c>
      <c r="E14" s="2">
        <v>7998081</v>
      </c>
      <c r="F14" s="1" t="s">
        <v>461</v>
      </c>
    </row>
    <row r="15" spans="4:6" ht="14.4">
      <c r="D15" s="1" t="s">
        <v>369</v>
      </c>
      <c r="E15" s="2">
        <v>8073435</v>
      </c>
      <c r="F15" s="1" t="s">
        <v>460</v>
      </c>
    </row>
    <row r="16" spans="4:6" ht="14.4">
      <c r="D16" s="1" t="s">
        <v>75</v>
      </c>
      <c r="E16" s="2">
        <v>7861894</v>
      </c>
      <c r="F16" s="1" t="s">
        <v>461</v>
      </c>
    </row>
    <row r="17" spans="4:6" ht="14.4">
      <c r="D17" s="1" t="s">
        <v>469</v>
      </c>
      <c r="E17" s="2">
        <v>8027327</v>
      </c>
      <c r="F17" s="1" t="s">
        <v>463</v>
      </c>
    </row>
    <row r="18" spans="4:6" ht="14.4">
      <c r="D18" s="1" t="s">
        <v>470</v>
      </c>
      <c r="E18" s="2">
        <v>8037467</v>
      </c>
      <c r="F18" s="1" t="s">
        <v>463</v>
      </c>
    </row>
    <row r="19" spans="4:6" ht="14.4">
      <c r="D19" s="1" t="s">
        <v>471</v>
      </c>
      <c r="E19" s="2">
        <v>8038333</v>
      </c>
      <c r="F19" s="1" t="s">
        <v>463</v>
      </c>
    </row>
    <row r="20" spans="4:6" ht="14.4">
      <c r="D20" s="1" t="s">
        <v>49</v>
      </c>
      <c r="E20" s="2">
        <v>8056435</v>
      </c>
      <c r="F20" s="1" t="s">
        <v>463</v>
      </c>
    </row>
    <row r="21" spans="4:6" ht="15.75" customHeight="1">
      <c r="D21" s="1" t="s">
        <v>76</v>
      </c>
      <c r="E21" s="2">
        <v>7867673</v>
      </c>
      <c r="F21" s="1" t="s">
        <v>461</v>
      </c>
    </row>
    <row r="22" spans="4:6" ht="15.75" customHeight="1">
      <c r="D22" s="1" t="s">
        <v>78</v>
      </c>
      <c r="E22" s="2">
        <v>7898566</v>
      </c>
      <c r="F22" s="1" t="s">
        <v>461</v>
      </c>
    </row>
    <row r="23" spans="4:6" ht="15.75" customHeight="1">
      <c r="D23" s="1" t="s">
        <v>82</v>
      </c>
      <c r="E23" s="2">
        <v>7942232</v>
      </c>
      <c r="F23" s="1" t="s">
        <v>461</v>
      </c>
    </row>
    <row r="24" spans="4:6" ht="15.75" customHeight="1">
      <c r="D24" s="1" t="s">
        <v>472</v>
      </c>
      <c r="E24" s="2">
        <v>8038325</v>
      </c>
      <c r="F24" s="1" t="s">
        <v>461</v>
      </c>
    </row>
    <row r="25" spans="4:6" ht="15.75" customHeight="1">
      <c r="D25" s="1" t="s">
        <v>473</v>
      </c>
      <c r="E25" s="2">
        <v>8038327</v>
      </c>
      <c r="F25" s="1" t="s">
        <v>461</v>
      </c>
    </row>
    <row r="26" spans="4:6" ht="15.75" customHeight="1">
      <c r="D26" s="1" t="s">
        <v>474</v>
      </c>
      <c r="E26" s="2">
        <v>8038766</v>
      </c>
      <c r="F26" s="1" t="s">
        <v>461</v>
      </c>
    </row>
    <row r="27" spans="4:6" ht="15.75" customHeight="1">
      <c r="D27" s="1" t="s">
        <v>138</v>
      </c>
      <c r="E27" s="2">
        <v>8071084</v>
      </c>
      <c r="F27" s="1" t="s">
        <v>461</v>
      </c>
    </row>
    <row r="28" spans="4:6" ht="15.75" customHeight="1">
      <c r="D28" s="1" t="s">
        <v>140</v>
      </c>
      <c r="E28" s="2">
        <v>8071089</v>
      </c>
      <c r="F28" s="1" t="s">
        <v>461</v>
      </c>
    </row>
    <row r="29" spans="4:6" ht="15.75" customHeight="1">
      <c r="D29" s="1" t="s">
        <v>156</v>
      </c>
      <c r="E29" s="2">
        <v>8093266</v>
      </c>
      <c r="F29" s="1" t="s">
        <v>461</v>
      </c>
    </row>
    <row r="30" spans="4:6" ht="15.75" customHeight="1">
      <c r="D30" s="1" t="s">
        <v>475</v>
      </c>
      <c r="E30" s="2">
        <v>8105339</v>
      </c>
      <c r="F30" s="1" t="s">
        <v>461</v>
      </c>
    </row>
    <row r="31" spans="4:6" ht="15.75" customHeight="1">
      <c r="D31" s="1" t="s">
        <v>64</v>
      </c>
      <c r="E31" s="2">
        <v>7137650</v>
      </c>
      <c r="F31" s="1" t="s">
        <v>461</v>
      </c>
    </row>
    <row r="32" spans="4:6" ht="15.75" customHeight="1">
      <c r="D32" s="1" t="s">
        <v>72</v>
      </c>
      <c r="E32" s="2">
        <v>7823091</v>
      </c>
      <c r="F32" s="1" t="s">
        <v>461</v>
      </c>
    </row>
    <row r="33" spans="4:6" ht="15.75" customHeight="1">
      <c r="D33" s="1" t="s">
        <v>97</v>
      </c>
      <c r="E33" s="2">
        <v>7971573</v>
      </c>
      <c r="F33" s="1" t="s">
        <v>461</v>
      </c>
    </row>
    <row r="34" spans="4:6" ht="15.75" customHeight="1">
      <c r="D34" s="1" t="s">
        <v>116</v>
      </c>
      <c r="E34" s="2">
        <v>8018195</v>
      </c>
      <c r="F34" s="1" t="s">
        <v>461</v>
      </c>
    </row>
    <row r="35" spans="4:6" ht="15.75" customHeight="1">
      <c r="D35" s="1" t="s">
        <v>134</v>
      </c>
      <c r="E35" s="2">
        <v>8055489</v>
      </c>
      <c r="F35" s="1" t="s">
        <v>461</v>
      </c>
    </row>
    <row r="36" spans="4:6" ht="15.75" customHeight="1">
      <c r="D36" s="1" t="s">
        <v>143</v>
      </c>
      <c r="E36" s="2">
        <v>8073437</v>
      </c>
      <c r="F36" s="1" t="s">
        <v>461</v>
      </c>
    </row>
    <row r="37" spans="4:6" ht="15.75" customHeight="1">
      <c r="D37" s="1" t="s">
        <v>144</v>
      </c>
      <c r="E37" s="2">
        <v>8076310</v>
      </c>
      <c r="F37" s="1" t="s">
        <v>461</v>
      </c>
    </row>
    <row r="38" spans="4:6" ht="15.75" customHeight="1">
      <c r="D38" s="1" t="s">
        <v>147</v>
      </c>
      <c r="E38" s="2">
        <v>8084057</v>
      </c>
      <c r="F38" s="1" t="s">
        <v>461</v>
      </c>
    </row>
    <row r="39" spans="4:6" ht="15.75" customHeight="1">
      <c r="D39" s="1" t="s">
        <v>476</v>
      </c>
      <c r="E39" s="2">
        <v>8087322</v>
      </c>
      <c r="F39" s="1" t="s">
        <v>461</v>
      </c>
    </row>
    <row r="40" spans="4:6" ht="15.75" customHeight="1">
      <c r="D40" s="1" t="s">
        <v>153</v>
      </c>
      <c r="E40" s="2">
        <v>8092890</v>
      </c>
      <c r="F40" s="1" t="s">
        <v>461</v>
      </c>
    </row>
    <row r="41" spans="4:6" ht="15.75" customHeight="1">
      <c r="D41" s="1" t="s">
        <v>477</v>
      </c>
      <c r="E41" s="2">
        <v>8109020</v>
      </c>
      <c r="F41" s="1" t="s">
        <v>461</v>
      </c>
    </row>
    <row r="42" spans="4:6" ht="15.75" customHeight="1">
      <c r="D42" s="1" t="s">
        <v>393</v>
      </c>
      <c r="E42" s="2">
        <v>7633567</v>
      </c>
      <c r="F42" s="1" t="s">
        <v>465</v>
      </c>
    </row>
    <row r="43" spans="4:6" ht="15.75" customHeight="1">
      <c r="D43" s="1" t="s">
        <v>394</v>
      </c>
      <c r="E43" s="2">
        <v>7803467</v>
      </c>
      <c r="F43" s="1" t="s">
        <v>465</v>
      </c>
    </row>
    <row r="44" spans="4:6" ht="15.75" customHeight="1">
      <c r="D44" s="1" t="s">
        <v>77</v>
      </c>
      <c r="E44" s="2">
        <v>7867676</v>
      </c>
      <c r="F44" s="1" t="s">
        <v>461</v>
      </c>
    </row>
    <row r="45" spans="4:6" ht="15.75" customHeight="1">
      <c r="D45" s="1" t="s">
        <v>201</v>
      </c>
      <c r="E45" s="2">
        <v>7930591</v>
      </c>
      <c r="F45" s="1" t="s">
        <v>468</v>
      </c>
    </row>
    <row r="46" spans="4:6" ht="15.75" customHeight="1">
      <c r="D46" s="1" t="s">
        <v>83</v>
      </c>
      <c r="E46" s="2">
        <v>7944890</v>
      </c>
      <c r="F46" s="1" t="s">
        <v>461</v>
      </c>
    </row>
    <row r="47" spans="4:6" ht="15.75" customHeight="1">
      <c r="D47" s="1" t="s">
        <v>85</v>
      </c>
      <c r="E47" s="2">
        <v>7946071</v>
      </c>
      <c r="F47" s="1" t="s">
        <v>461</v>
      </c>
    </row>
    <row r="48" spans="4:6" ht="15.75" customHeight="1">
      <c r="D48" s="1" t="s">
        <v>86</v>
      </c>
      <c r="E48" s="2">
        <v>7946073</v>
      </c>
      <c r="F48" s="1" t="s">
        <v>461</v>
      </c>
    </row>
    <row r="49" spans="4:6" ht="15.75" customHeight="1">
      <c r="D49" s="1" t="s">
        <v>478</v>
      </c>
      <c r="E49" s="2">
        <v>7946076</v>
      </c>
      <c r="F49" s="1" t="s">
        <v>461</v>
      </c>
    </row>
    <row r="50" spans="4:6" ht="15.75" customHeight="1">
      <c r="D50" s="1" t="s">
        <v>90</v>
      </c>
      <c r="E50" s="2">
        <v>7963136</v>
      </c>
      <c r="F50" s="1" t="s">
        <v>461</v>
      </c>
    </row>
    <row r="51" spans="4:6" ht="15.75" customHeight="1">
      <c r="D51" s="1" t="s">
        <v>93</v>
      </c>
      <c r="E51" s="2">
        <v>7965664</v>
      </c>
      <c r="F51" s="1" t="s">
        <v>461</v>
      </c>
    </row>
    <row r="52" spans="4:6" ht="15.75" customHeight="1">
      <c r="D52" s="1" t="s">
        <v>94</v>
      </c>
      <c r="E52" s="2">
        <v>7966752</v>
      </c>
      <c r="F52" s="1" t="s">
        <v>461</v>
      </c>
    </row>
    <row r="53" spans="4:6" ht="15.75" customHeight="1">
      <c r="D53" s="1" t="s">
        <v>479</v>
      </c>
      <c r="E53" s="2">
        <v>7971575</v>
      </c>
      <c r="F53" s="1" t="s">
        <v>461</v>
      </c>
    </row>
    <row r="54" spans="4:6" ht="15.75" customHeight="1">
      <c r="D54" s="1" t="s">
        <v>102</v>
      </c>
      <c r="E54" s="2">
        <v>7985906</v>
      </c>
      <c r="F54" s="1" t="s">
        <v>461</v>
      </c>
    </row>
    <row r="55" spans="4:6" ht="15.75" customHeight="1">
      <c r="D55" s="1" t="s">
        <v>106</v>
      </c>
      <c r="E55" s="2">
        <v>7998103</v>
      </c>
      <c r="F55" s="1" t="s">
        <v>461</v>
      </c>
    </row>
    <row r="56" spans="4:6" ht="15.75" customHeight="1">
      <c r="D56" s="1" t="s">
        <v>107</v>
      </c>
      <c r="E56" s="2">
        <v>8000760</v>
      </c>
      <c r="F56" s="1" t="s">
        <v>461</v>
      </c>
    </row>
    <row r="57" spans="4:6" ht="15.75" customHeight="1">
      <c r="D57" s="1" t="s">
        <v>480</v>
      </c>
      <c r="E57" s="2">
        <v>8011167</v>
      </c>
      <c r="F57" s="1" t="s">
        <v>461</v>
      </c>
    </row>
    <row r="58" spans="4:6" ht="15.75" customHeight="1">
      <c r="D58" s="1" t="s">
        <v>111</v>
      </c>
      <c r="E58" s="2">
        <v>8011447</v>
      </c>
      <c r="F58" s="1" t="s">
        <v>461</v>
      </c>
    </row>
    <row r="59" spans="4:6" ht="15.75" customHeight="1">
      <c r="D59" s="1" t="s">
        <v>209</v>
      </c>
      <c r="E59" s="2">
        <v>8015004</v>
      </c>
      <c r="F59" s="1" t="s">
        <v>468</v>
      </c>
    </row>
    <row r="60" spans="4:6" ht="15.75" customHeight="1">
      <c r="D60" s="1" t="s">
        <v>117</v>
      </c>
      <c r="E60" s="2">
        <v>8018885</v>
      </c>
      <c r="F60" s="1" t="s">
        <v>461</v>
      </c>
    </row>
    <row r="61" spans="4:6" ht="15.75" customHeight="1">
      <c r="D61" s="1" t="s">
        <v>119</v>
      </c>
      <c r="E61" s="2">
        <v>8020389</v>
      </c>
      <c r="F61" s="1" t="s">
        <v>461</v>
      </c>
    </row>
    <row r="62" spans="4:6" ht="15.75" customHeight="1">
      <c r="D62" s="1" t="s">
        <v>120</v>
      </c>
      <c r="E62" s="2">
        <v>8022189</v>
      </c>
      <c r="F62" s="1" t="s">
        <v>461</v>
      </c>
    </row>
    <row r="63" spans="4:6" ht="15.75" customHeight="1">
      <c r="D63" s="1" t="s">
        <v>128</v>
      </c>
      <c r="E63" s="2">
        <v>8027328</v>
      </c>
      <c r="F63" s="1" t="s">
        <v>461</v>
      </c>
    </row>
    <row r="64" spans="4:6" ht="15.75" customHeight="1">
      <c r="D64" s="1" t="s">
        <v>131</v>
      </c>
      <c r="E64" s="2">
        <v>8032248</v>
      </c>
      <c r="F64" s="1" t="s">
        <v>461</v>
      </c>
    </row>
    <row r="65" spans="4:6" ht="15.75" customHeight="1">
      <c r="D65" s="1" t="s">
        <v>132</v>
      </c>
      <c r="E65" s="2">
        <v>8035278</v>
      </c>
      <c r="F65" s="1" t="s">
        <v>461</v>
      </c>
    </row>
    <row r="66" spans="4:6" ht="15.75" customHeight="1">
      <c r="D66" s="1" t="s">
        <v>401</v>
      </c>
      <c r="E66" s="2">
        <v>8068187</v>
      </c>
      <c r="F66" s="1" t="s">
        <v>465</v>
      </c>
    </row>
    <row r="67" spans="4:6" ht="15.75" customHeight="1">
      <c r="D67" s="1" t="s">
        <v>213</v>
      </c>
      <c r="E67" s="2">
        <v>8071079</v>
      </c>
      <c r="F67" s="1" t="s">
        <v>468</v>
      </c>
    </row>
    <row r="68" spans="4:6" ht="15.75" customHeight="1">
      <c r="D68" s="1" t="s">
        <v>214</v>
      </c>
      <c r="E68" s="2">
        <v>8073441</v>
      </c>
      <c r="F68" s="1" t="s">
        <v>468</v>
      </c>
    </row>
    <row r="69" spans="4:6" ht="15.75" customHeight="1">
      <c r="D69" s="1" t="s">
        <v>217</v>
      </c>
      <c r="E69" s="2">
        <v>8079342</v>
      </c>
      <c r="F69" s="1" t="s">
        <v>468</v>
      </c>
    </row>
    <row r="70" spans="4:6" ht="15.75" customHeight="1">
      <c r="D70" s="1" t="s">
        <v>69</v>
      </c>
      <c r="E70" s="2">
        <v>7713247</v>
      </c>
      <c r="F70" s="1" t="s">
        <v>461</v>
      </c>
    </row>
    <row r="71" spans="4:6" ht="15.75" customHeight="1">
      <c r="D71" s="1" t="s">
        <v>80</v>
      </c>
      <c r="E71" s="2">
        <v>7904813</v>
      </c>
      <c r="F71" s="1" t="s">
        <v>461</v>
      </c>
    </row>
    <row r="72" spans="4:6" ht="15.75" customHeight="1">
      <c r="D72" s="1" t="s">
        <v>81</v>
      </c>
      <c r="E72" s="2">
        <v>7928582</v>
      </c>
      <c r="F72" s="1" t="s">
        <v>461</v>
      </c>
    </row>
    <row r="73" spans="4:6" ht="15.75" customHeight="1">
      <c r="D73" s="1" t="s">
        <v>87</v>
      </c>
      <c r="E73" s="2">
        <v>7946074</v>
      </c>
      <c r="F73" s="1" t="s">
        <v>461</v>
      </c>
    </row>
    <row r="74" spans="4:6" ht="15.75" customHeight="1">
      <c r="D74" s="1" t="s">
        <v>89</v>
      </c>
      <c r="E74" s="2">
        <v>7963129</v>
      </c>
      <c r="F74" s="1" t="s">
        <v>461</v>
      </c>
    </row>
    <row r="75" spans="4:6" ht="15.75" customHeight="1">
      <c r="D75" s="1" t="s">
        <v>96</v>
      </c>
      <c r="E75" s="2">
        <v>7969062</v>
      </c>
      <c r="F75" s="1" t="s">
        <v>461</v>
      </c>
    </row>
    <row r="76" spans="4:6" ht="15.75" customHeight="1">
      <c r="D76" s="1" t="s">
        <v>113</v>
      </c>
      <c r="E76" s="2">
        <v>8012567</v>
      </c>
      <c r="F76" s="1" t="s">
        <v>461</v>
      </c>
    </row>
    <row r="77" spans="4:6" ht="15.75" customHeight="1">
      <c r="D77" s="1" t="s">
        <v>481</v>
      </c>
      <c r="E77" s="2">
        <v>8012949</v>
      </c>
      <c r="F77" s="1" t="s">
        <v>461</v>
      </c>
    </row>
    <row r="78" spans="4:6" ht="15.75" customHeight="1">
      <c r="D78" s="1" t="s">
        <v>482</v>
      </c>
      <c r="E78" s="2">
        <v>8020014</v>
      </c>
      <c r="F78" s="1" t="s">
        <v>461</v>
      </c>
    </row>
    <row r="79" spans="4:6" ht="15.75" customHeight="1">
      <c r="D79" s="1" t="s">
        <v>122</v>
      </c>
      <c r="E79" s="2">
        <v>8023060</v>
      </c>
      <c r="F79" s="1" t="s">
        <v>461</v>
      </c>
    </row>
    <row r="80" spans="4:6" ht="15.75" customHeight="1">
      <c r="D80" s="1" t="s">
        <v>145</v>
      </c>
      <c r="E80" s="2">
        <v>8077839</v>
      </c>
      <c r="F80" s="1" t="s">
        <v>461</v>
      </c>
    </row>
    <row r="81" spans="4:6" ht="15.75" customHeight="1">
      <c r="D81" s="1" t="s">
        <v>218</v>
      </c>
      <c r="E81" s="2">
        <v>8080501</v>
      </c>
      <c r="F81" s="1" t="s">
        <v>468</v>
      </c>
    </row>
    <row r="82" spans="4:6" ht="15.75" customHeight="1">
      <c r="D82" s="1" t="s">
        <v>220</v>
      </c>
      <c r="E82" s="2">
        <v>8081057</v>
      </c>
      <c r="F82" s="1" t="s">
        <v>468</v>
      </c>
    </row>
    <row r="83" spans="4:6" ht="15.75" customHeight="1">
      <c r="D83" s="1" t="s">
        <v>483</v>
      </c>
      <c r="E83" s="2">
        <v>8038326</v>
      </c>
      <c r="F83" s="1" t="s">
        <v>465</v>
      </c>
    </row>
    <row r="84" spans="4:6" ht="15.75" customHeight="1">
      <c r="D84" s="1" t="s">
        <v>395</v>
      </c>
      <c r="E84" s="2">
        <v>7963127</v>
      </c>
      <c r="F84" s="1" t="s">
        <v>465</v>
      </c>
    </row>
    <row r="85" spans="4:6" ht="15.75" customHeight="1">
      <c r="D85" s="1" t="s">
        <v>396</v>
      </c>
      <c r="E85" s="2">
        <v>7969048</v>
      </c>
      <c r="F85" s="1" t="s">
        <v>465</v>
      </c>
    </row>
    <row r="86" spans="4:6" ht="15.75" customHeight="1">
      <c r="D86" s="1" t="s">
        <v>398</v>
      </c>
      <c r="E86" s="2">
        <v>7998080</v>
      </c>
      <c r="F86" s="1" t="s">
        <v>465</v>
      </c>
    </row>
    <row r="87" spans="4:6" ht="15.75" customHeight="1">
      <c r="D87" s="1" t="s">
        <v>402</v>
      </c>
      <c r="E87" s="2">
        <v>8072693</v>
      </c>
      <c r="F87" s="1" t="s">
        <v>465</v>
      </c>
    </row>
    <row r="88" spans="4:6" ht="15.75" customHeight="1">
      <c r="D88" s="1" t="s">
        <v>403</v>
      </c>
      <c r="E88" s="2">
        <v>8072695</v>
      </c>
      <c r="F88" s="1" t="s">
        <v>465</v>
      </c>
    </row>
    <row r="89" spans="4:6" ht="15.75" customHeight="1">
      <c r="D89" s="1" t="s">
        <v>95</v>
      </c>
      <c r="E89" s="2">
        <v>7967170</v>
      </c>
      <c r="F89" s="1" t="s">
        <v>461</v>
      </c>
    </row>
    <row r="90" spans="4:6" ht="15.75" customHeight="1">
      <c r="D90" s="1" t="s">
        <v>127</v>
      </c>
      <c r="E90" s="2">
        <v>8025727</v>
      </c>
      <c r="F90" s="1" t="s">
        <v>461</v>
      </c>
    </row>
    <row r="91" spans="4:6" ht="15.75" customHeight="1">
      <c r="D91" s="1" t="s">
        <v>98</v>
      </c>
      <c r="E91" s="2">
        <v>7971574</v>
      </c>
      <c r="F91" s="1" t="s">
        <v>461</v>
      </c>
    </row>
    <row r="92" spans="4:6" ht="15.75" customHeight="1">
      <c r="D92" s="1" t="s">
        <v>219</v>
      </c>
      <c r="E92" s="2">
        <v>8080683</v>
      </c>
      <c r="F92" s="1" t="s">
        <v>468</v>
      </c>
    </row>
    <row r="93" spans="4:6" ht="15.75" customHeight="1">
      <c r="D93" s="1" t="s">
        <v>484</v>
      </c>
      <c r="E93" s="2">
        <v>8027326</v>
      </c>
      <c r="F93" s="1" t="s">
        <v>463</v>
      </c>
    </row>
    <row r="94" spans="4:6" ht="15.75" customHeight="1">
      <c r="D94" s="1" t="s">
        <v>48</v>
      </c>
      <c r="E94" s="2">
        <v>8052353</v>
      </c>
      <c r="F94" s="1" t="s">
        <v>463</v>
      </c>
    </row>
    <row r="95" spans="4:6" ht="15.75" customHeight="1">
      <c r="D95" s="1" t="s">
        <v>432</v>
      </c>
      <c r="E95" s="2">
        <v>8153460</v>
      </c>
      <c r="F95" s="1" t="s">
        <v>485</v>
      </c>
    </row>
    <row r="96" spans="4:6" ht="15.75" customHeight="1">
      <c r="D96" s="1" t="s">
        <v>486</v>
      </c>
      <c r="E96" s="2">
        <v>8098315</v>
      </c>
      <c r="F96" s="1" t="s">
        <v>465</v>
      </c>
    </row>
    <row r="97" spans="4:6" ht="15.75" customHeight="1">
      <c r="D97" s="1" t="s">
        <v>487</v>
      </c>
      <c r="E97" s="2">
        <v>7770135</v>
      </c>
      <c r="F97" s="1" t="s">
        <v>461</v>
      </c>
    </row>
    <row r="98" spans="4:6" ht="15.75" customHeight="1">
      <c r="D98" s="1" t="s">
        <v>150</v>
      </c>
      <c r="E98" s="2">
        <v>8090431</v>
      </c>
      <c r="F98" s="1" t="s">
        <v>461</v>
      </c>
    </row>
    <row r="99" spans="4:6" ht="15.75" customHeight="1">
      <c r="D99" s="1" t="s">
        <v>79</v>
      </c>
      <c r="E99" s="2">
        <v>7904812</v>
      </c>
      <c r="F99" s="1" t="s">
        <v>461</v>
      </c>
    </row>
    <row r="100" spans="4:6" ht="15.75" customHeight="1">
      <c r="D100" s="1" t="s">
        <v>137</v>
      </c>
      <c r="E100" s="2">
        <v>8056425</v>
      </c>
      <c r="F100" s="1" t="s">
        <v>461</v>
      </c>
    </row>
    <row r="101" spans="4:6" ht="15.75" customHeight="1">
      <c r="D101" s="1" t="s">
        <v>73</v>
      </c>
      <c r="E101" s="2">
        <v>7860798</v>
      </c>
      <c r="F101" s="1" t="s">
        <v>461</v>
      </c>
    </row>
    <row r="102" spans="4:6" ht="15.75" customHeight="1">
      <c r="D102" s="1" t="s">
        <v>256</v>
      </c>
      <c r="E102" s="2">
        <v>7918757</v>
      </c>
      <c r="F102" s="1" t="s">
        <v>488</v>
      </c>
    </row>
    <row r="103" spans="4:6" ht="15.75" customHeight="1">
      <c r="D103" s="1" t="s">
        <v>304</v>
      </c>
      <c r="E103" s="2">
        <v>8044187</v>
      </c>
      <c r="F103" s="1" t="s">
        <v>488</v>
      </c>
    </row>
    <row r="104" spans="4:6" ht="15.75" customHeight="1">
      <c r="D104" s="1" t="s">
        <v>489</v>
      </c>
      <c r="E104" s="2">
        <v>7764004</v>
      </c>
      <c r="F104" s="1" t="s">
        <v>488</v>
      </c>
    </row>
    <row r="105" spans="4:6" ht="15.75" customHeight="1">
      <c r="D105" s="1" t="s">
        <v>253</v>
      </c>
      <c r="E105" s="2">
        <v>7892104</v>
      </c>
      <c r="F105" s="1" t="s">
        <v>488</v>
      </c>
    </row>
    <row r="106" spans="4:6" ht="15.75" customHeight="1">
      <c r="D106" s="1" t="s">
        <v>261</v>
      </c>
      <c r="E106" s="2">
        <v>7945653</v>
      </c>
      <c r="F106" s="1" t="s">
        <v>488</v>
      </c>
    </row>
    <row r="107" spans="4:6" ht="15.75" customHeight="1">
      <c r="D107" s="1" t="s">
        <v>265</v>
      </c>
      <c r="E107" s="2">
        <v>7946773</v>
      </c>
      <c r="F107" s="1" t="s">
        <v>488</v>
      </c>
    </row>
    <row r="108" spans="4:6" ht="15.75" customHeight="1">
      <c r="D108" s="1" t="s">
        <v>269</v>
      </c>
      <c r="E108" s="2">
        <v>7957183</v>
      </c>
      <c r="F108" s="1" t="s">
        <v>488</v>
      </c>
    </row>
    <row r="109" spans="4:6" ht="15.75" customHeight="1">
      <c r="D109" s="1" t="s">
        <v>279</v>
      </c>
      <c r="E109" s="2">
        <v>8014285</v>
      </c>
      <c r="F109" s="1" t="s">
        <v>488</v>
      </c>
    </row>
    <row r="110" spans="4:6" ht="15.75" customHeight="1">
      <c r="D110" s="1" t="s">
        <v>305</v>
      </c>
      <c r="E110" s="2">
        <v>8044188</v>
      </c>
      <c r="F110" s="1" t="s">
        <v>488</v>
      </c>
    </row>
    <row r="111" spans="4:6" ht="15.75" customHeight="1">
      <c r="D111" s="1" t="s">
        <v>254</v>
      </c>
      <c r="E111" s="2">
        <v>7910999</v>
      </c>
      <c r="F111" s="1" t="s">
        <v>488</v>
      </c>
    </row>
    <row r="112" spans="4:6" ht="15.75" customHeight="1">
      <c r="D112" s="1" t="s">
        <v>255</v>
      </c>
      <c r="E112" s="2">
        <v>7916916</v>
      </c>
      <c r="F112" s="1" t="s">
        <v>488</v>
      </c>
    </row>
    <row r="113" spans="4:6" ht="15.75" customHeight="1">
      <c r="D113" s="1" t="s">
        <v>257</v>
      </c>
      <c r="E113" s="2">
        <v>7920257</v>
      </c>
      <c r="F113" s="1" t="s">
        <v>488</v>
      </c>
    </row>
    <row r="114" spans="4:6" ht="15.75" customHeight="1">
      <c r="D114" s="1" t="s">
        <v>490</v>
      </c>
      <c r="E114" s="2">
        <v>8106823</v>
      </c>
      <c r="F114" s="1" t="s">
        <v>461</v>
      </c>
    </row>
    <row r="115" spans="4:6" ht="15.75" customHeight="1">
      <c r="D115" s="3" t="s">
        <v>491</v>
      </c>
      <c r="E115" s="2">
        <v>7360475</v>
      </c>
      <c r="F115" s="1" t="s">
        <v>492</v>
      </c>
    </row>
    <row r="116" spans="4:6" ht="15.75" customHeight="1">
      <c r="D116" s="1" t="s">
        <v>27</v>
      </c>
      <c r="E116" s="2">
        <v>7568268</v>
      </c>
      <c r="F116" s="1" t="s">
        <v>492</v>
      </c>
    </row>
    <row r="117" spans="4:6" ht="15.75" customHeight="1">
      <c r="D117" s="1" t="s">
        <v>452</v>
      </c>
      <c r="E117" s="2">
        <v>7954051</v>
      </c>
      <c r="F117" s="1" t="s">
        <v>493</v>
      </c>
    </row>
    <row r="118" spans="4:6" ht="15.75" customHeight="1">
      <c r="D118" s="1" t="s">
        <v>427</v>
      </c>
      <c r="E118" s="2">
        <v>7964401</v>
      </c>
      <c r="F118" s="1" t="s">
        <v>485</v>
      </c>
    </row>
    <row r="119" spans="4:6" ht="15.75" customHeight="1">
      <c r="D119" s="1" t="s">
        <v>494</v>
      </c>
      <c r="E119" s="2">
        <v>8156355</v>
      </c>
      <c r="F119" s="1" t="s">
        <v>485</v>
      </c>
    </row>
    <row r="120" spans="4:6" ht="15.75" customHeight="1">
      <c r="D120" s="1" t="s">
        <v>430</v>
      </c>
      <c r="E120" s="2">
        <v>8085465</v>
      </c>
      <c r="F120" s="1" t="s">
        <v>485</v>
      </c>
    </row>
    <row r="121" spans="4:6" ht="15.75" customHeight="1">
      <c r="D121" s="1" t="s">
        <v>453</v>
      </c>
      <c r="E121" s="2">
        <v>8157676</v>
      </c>
      <c r="F121" s="1" t="s">
        <v>493</v>
      </c>
    </row>
    <row r="122" spans="4:6" ht="15.75" customHeight="1">
      <c r="D122" s="1" t="s">
        <v>441</v>
      </c>
      <c r="E122" s="2">
        <v>8157673</v>
      </c>
      <c r="F122" s="1" t="s">
        <v>485</v>
      </c>
    </row>
    <row r="123" spans="4:6" ht="15.75" customHeight="1">
      <c r="D123" s="1" t="s">
        <v>439</v>
      </c>
      <c r="E123" s="2">
        <v>8156684</v>
      </c>
      <c r="F123" s="1" t="s">
        <v>485</v>
      </c>
    </row>
    <row r="124" spans="4:6" ht="15.75" customHeight="1">
      <c r="D124" s="1" t="s">
        <v>447</v>
      </c>
      <c r="E124" s="2">
        <v>8157977</v>
      </c>
      <c r="F124" s="1" t="s">
        <v>485</v>
      </c>
    </row>
    <row r="125" spans="4:6" ht="15.75" customHeight="1">
      <c r="D125" s="1" t="s">
        <v>63</v>
      </c>
      <c r="E125" s="2">
        <v>7446781</v>
      </c>
      <c r="F125" s="1" t="s">
        <v>461</v>
      </c>
    </row>
    <row r="126" spans="4:6" ht="15.75" customHeight="1">
      <c r="D126" s="1" t="s">
        <v>313</v>
      </c>
      <c r="E126" s="2">
        <v>8056720</v>
      </c>
      <c r="F126" s="1" t="s">
        <v>488</v>
      </c>
    </row>
    <row r="127" spans="4:6" ht="15.75" customHeight="1">
      <c r="D127" s="1" t="s">
        <v>347</v>
      </c>
      <c r="E127" s="2">
        <v>8086201</v>
      </c>
      <c r="F127" s="1" t="s">
        <v>488</v>
      </c>
    </row>
    <row r="128" spans="4:6" ht="15.75" customHeight="1">
      <c r="D128" s="1" t="s">
        <v>354</v>
      </c>
      <c r="E128" s="2">
        <v>8094645</v>
      </c>
      <c r="F128" s="1" t="s">
        <v>488</v>
      </c>
    </row>
    <row r="129" spans="4:6" ht="15.75" customHeight="1">
      <c r="D129" s="1" t="s">
        <v>241</v>
      </c>
      <c r="E129" s="2">
        <v>7686620</v>
      </c>
      <c r="F129" s="1" t="s">
        <v>488</v>
      </c>
    </row>
    <row r="130" spans="4:6" ht="15.75" customHeight="1">
      <c r="D130" s="1" t="s">
        <v>246</v>
      </c>
      <c r="E130" s="2">
        <v>7781667</v>
      </c>
      <c r="F130" s="1" t="s">
        <v>488</v>
      </c>
    </row>
    <row r="131" spans="4:6" ht="15.75" customHeight="1">
      <c r="D131" s="1" t="s">
        <v>247</v>
      </c>
      <c r="E131" s="2">
        <v>7787918</v>
      </c>
      <c r="F131" s="1" t="s">
        <v>488</v>
      </c>
    </row>
    <row r="132" spans="4:6" ht="15.75" customHeight="1">
      <c r="D132" s="1" t="s">
        <v>248</v>
      </c>
      <c r="E132" s="2">
        <v>7838350</v>
      </c>
      <c r="F132" s="1" t="s">
        <v>488</v>
      </c>
    </row>
    <row r="133" spans="4:6" ht="15.75" customHeight="1">
      <c r="D133" s="1" t="s">
        <v>249</v>
      </c>
      <c r="E133" s="2">
        <v>7839985</v>
      </c>
      <c r="F133" s="1" t="s">
        <v>488</v>
      </c>
    </row>
    <row r="134" spans="4:6" ht="15.75" customHeight="1">
      <c r="D134" s="1" t="s">
        <v>495</v>
      </c>
      <c r="E134" s="2">
        <v>7883821</v>
      </c>
      <c r="F134" s="1" t="s">
        <v>488</v>
      </c>
    </row>
    <row r="135" spans="4:6" ht="15.75" customHeight="1">
      <c r="D135" s="1" t="s">
        <v>258</v>
      </c>
      <c r="E135" s="2">
        <v>7929182</v>
      </c>
      <c r="F135" s="1" t="s">
        <v>488</v>
      </c>
    </row>
    <row r="136" spans="4:6" ht="15.75" customHeight="1">
      <c r="D136" s="1" t="s">
        <v>259</v>
      </c>
      <c r="E136" s="2">
        <v>7932664</v>
      </c>
      <c r="F136" s="1" t="s">
        <v>488</v>
      </c>
    </row>
    <row r="137" spans="4:6" ht="15.75" customHeight="1">
      <c r="D137" s="3" t="s">
        <v>496</v>
      </c>
      <c r="E137" s="2">
        <v>7936920</v>
      </c>
      <c r="F137" s="1" t="s">
        <v>488</v>
      </c>
    </row>
    <row r="138" spans="4:6" ht="15.75" customHeight="1">
      <c r="D138" s="1" t="s">
        <v>270</v>
      </c>
      <c r="E138" s="2">
        <v>7959078</v>
      </c>
      <c r="F138" s="1" t="s">
        <v>488</v>
      </c>
    </row>
    <row r="139" spans="4:6" ht="15.75" customHeight="1">
      <c r="D139" s="1" t="s">
        <v>271</v>
      </c>
      <c r="E139" s="2">
        <v>7960155</v>
      </c>
      <c r="F139" s="1" t="s">
        <v>488</v>
      </c>
    </row>
    <row r="140" spans="4:6" ht="15.75" customHeight="1">
      <c r="D140" s="1" t="s">
        <v>273</v>
      </c>
      <c r="E140" s="2">
        <v>7967847</v>
      </c>
      <c r="F140" s="1" t="s">
        <v>488</v>
      </c>
    </row>
    <row r="141" spans="4:6" ht="15.75" customHeight="1">
      <c r="D141" s="1" t="s">
        <v>275</v>
      </c>
      <c r="E141" s="2">
        <v>7972501</v>
      </c>
      <c r="F141" s="1" t="s">
        <v>488</v>
      </c>
    </row>
    <row r="142" spans="4:6" ht="15.75" customHeight="1">
      <c r="D142" s="1" t="s">
        <v>284</v>
      </c>
      <c r="E142" s="2">
        <v>8020023</v>
      </c>
      <c r="F142" s="1" t="s">
        <v>488</v>
      </c>
    </row>
    <row r="143" spans="4:6" ht="15.75" customHeight="1">
      <c r="D143" s="1" t="s">
        <v>285</v>
      </c>
      <c r="E143" s="2">
        <v>8020024</v>
      </c>
      <c r="F143" s="1" t="s">
        <v>488</v>
      </c>
    </row>
    <row r="144" spans="4:6" ht="15.75" customHeight="1">
      <c r="D144" s="1" t="s">
        <v>286</v>
      </c>
      <c r="E144" s="2">
        <v>8020025</v>
      </c>
      <c r="F144" s="1" t="s">
        <v>488</v>
      </c>
    </row>
    <row r="145" spans="4:6" ht="15.75" customHeight="1">
      <c r="D145" s="1" t="s">
        <v>287</v>
      </c>
      <c r="E145" s="2">
        <v>8022192</v>
      </c>
      <c r="F145" s="1" t="s">
        <v>488</v>
      </c>
    </row>
    <row r="146" spans="4:6" ht="15.75" customHeight="1">
      <c r="D146" s="1" t="s">
        <v>289</v>
      </c>
      <c r="E146" s="2">
        <v>8023784</v>
      </c>
      <c r="F146" s="1" t="s">
        <v>488</v>
      </c>
    </row>
    <row r="147" spans="4:6" ht="15.75" customHeight="1">
      <c r="D147" s="1" t="s">
        <v>290</v>
      </c>
      <c r="E147" s="2">
        <v>8025331</v>
      </c>
      <c r="F147" s="1" t="s">
        <v>488</v>
      </c>
    </row>
    <row r="148" spans="4:6" ht="15.75" customHeight="1">
      <c r="D148" s="1" t="s">
        <v>291</v>
      </c>
      <c r="E148" s="2">
        <v>8029105</v>
      </c>
      <c r="F148" s="1" t="s">
        <v>488</v>
      </c>
    </row>
    <row r="149" spans="4:6" ht="15.75" customHeight="1">
      <c r="D149" s="1" t="s">
        <v>297</v>
      </c>
      <c r="E149" s="2">
        <v>8038106</v>
      </c>
      <c r="F149" s="1" t="s">
        <v>488</v>
      </c>
    </row>
    <row r="150" spans="4:6" ht="15.75" customHeight="1">
      <c r="D150" s="1" t="s">
        <v>319</v>
      </c>
      <c r="E150" s="2">
        <v>8059065</v>
      </c>
      <c r="F150" s="1" t="s">
        <v>488</v>
      </c>
    </row>
    <row r="151" spans="4:6" ht="15.75" customHeight="1">
      <c r="D151" s="1" t="s">
        <v>355</v>
      </c>
      <c r="E151" s="2">
        <v>8098323</v>
      </c>
      <c r="F151" s="1" t="s">
        <v>488</v>
      </c>
    </row>
    <row r="152" spans="4:6" ht="15.75" customHeight="1">
      <c r="D152" s="1" t="s">
        <v>497</v>
      </c>
      <c r="E152" s="4">
        <v>7946772</v>
      </c>
      <c r="F152" s="1" t="s">
        <v>488</v>
      </c>
    </row>
    <row r="153" spans="4:6" ht="15.75" customHeight="1">
      <c r="D153" s="1" t="s">
        <v>498</v>
      </c>
      <c r="E153" s="2">
        <v>7950002</v>
      </c>
      <c r="F153" s="1" t="s">
        <v>488</v>
      </c>
    </row>
    <row r="154" spans="4:6" ht="15.75" customHeight="1">
      <c r="D154" s="1" t="s">
        <v>267</v>
      </c>
      <c r="E154" s="2">
        <v>7955173</v>
      </c>
      <c r="F154" s="1" t="s">
        <v>488</v>
      </c>
    </row>
    <row r="155" spans="4:6" ht="15.75" customHeight="1">
      <c r="D155" s="1" t="s">
        <v>268</v>
      </c>
      <c r="E155" s="2">
        <v>7957182</v>
      </c>
      <c r="F155" s="1" t="s">
        <v>488</v>
      </c>
    </row>
    <row r="156" spans="4:6" ht="15.75" customHeight="1">
      <c r="D156" s="1" t="s">
        <v>274</v>
      </c>
      <c r="E156" s="2">
        <v>7972219</v>
      </c>
      <c r="F156" s="1" t="s">
        <v>488</v>
      </c>
    </row>
    <row r="157" spans="4:6" ht="15.75" customHeight="1">
      <c r="D157" s="1" t="s">
        <v>276</v>
      </c>
      <c r="E157" s="2">
        <v>7974669</v>
      </c>
      <c r="F157" s="1" t="s">
        <v>488</v>
      </c>
    </row>
    <row r="158" spans="4:6" ht="15.75" customHeight="1">
      <c r="D158" s="1" t="s">
        <v>281</v>
      </c>
      <c r="E158" s="2">
        <v>8018192</v>
      </c>
      <c r="F158" s="1" t="s">
        <v>488</v>
      </c>
    </row>
    <row r="159" spans="4:6" ht="15.75" customHeight="1">
      <c r="D159" s="1" t="s">
        <v>282</v>
      </c>
      <c r="E159" s="2">
        <v>8018527</v>
      </c>
      <c r="F159" s="1" t="s">
        <v>488</v>
      </c>
    </row>
    <row r="160" spans="4:6" ht="15.75" customHeight="1">
      <c r="D160" s="1" t="s">
        <v>283</v>
      </c>
      <c r="E160" s="2">
        <v>8019685</v>
      </c>
      <c r="F160" s="1" t="s">
        <v>488</v>
      </c>
    </row>
    <row r="161" spans="4:6" ht="15.75" customHeight="1">
      <c r="D161" s="1" t="s">
        <v>288</v>
      </c>
      <c r="E161" s="2">
        <v>8023386</v>
      </c>
      <c r="F161" s="1" t="s">
        <v>488</v>
      </c>
    </row>
    <row r="162" spans="4:6" ht="15.75" customHeight="1">
      <c r="D162" s="1" t="s">
        <v>292</v>
      </c>
      <c r="E162" s="2">
        <v>8031135</v>
      </c>
      <c r="F162" s="1" t="s">
        <v>488</v>
      </c>
    </row>
    <row r="163" spans="4:6" ht="15.75" customHeight="1">
      <c r="D163" s="1" t="s">
        <v>293</v>
      </c>
      <c r="E163" s="2">
        <v>8033001</v>
      </c>
      <c r="F163" s="1" t="s">
        <v>488</v>
      </c>
    </row>
    <row r="164" spans="4:6" ht="15.75" customHeight="1">
      <c r="D164" s="1" t="s">
        <v>294</v>
      </c>
      <c r="E164" s="2">
        <v>8034637</v>
      </c>
      <c r="F164" s="1" t="s">
        <v>488</v>
      </c>
    </row>
    <row r="165" spans="4:6" ht="15.75" customHeight="1">
      <c r="D165" s="1" t="s">
        <v>295</v>
      </c>
      <c r="E165" s="2">
        <v>8037466</v>
      </c>
      <c r="F165" s="1" t="s">
        <v>488</v>
      </c>
    </row>
    <row r="166" spans="4:6" ht="15.75" customHeight="1">
      <c r="D166" s="1" t="s">
        <v>296</v>
      </c>
      <c r="E166" s="2">
        <v>8037812</v>
      </c>
      <c r="F166" s="1" t="s">
        <v>488</v>
      </c>
    </row>
    <row r="167" spans="4:6" ht="15.75" customHeight="1">
      <c r="D167" s="1" t="s">
        <v>299</v>
      </c>
      <c r="E167" s="2">
        <v>8043907</v>
      </c>
      <c r="F167" s="1" t="s">
        <v>488</v>
      </c>
    </row>
    <row r="168" spans="4:6" ht="15.75" customHeight="1">
      <c r="D168" s="1" t="s">
        <v>300</v>
      </c>
      <c r="E168" s="2">
        <v>8043908</v>
      </c>
      <c r="F168" s="1" t="s">
        <v>488</v>
      </c>
    </row>
    <row r="169" spans="4:6" ht="15.75" customHeight="1">
      <c r="D169" s="1" t="s">
        <v>301</v>
      </c>
      <c r="E169" s="2">
        <v>8043909</v>
      </c>
      <c r="F169" s="1" t="s">
        <v>488</v>
      </c>
    </row>
    <row r="170" spans="4:6" ht="15.75" customHeight="1">
      <c r="D170" s="1" t="s">
        <v>302</v>
      </c>
      <c r="E170" s="2">
        <v>8043910</v>
      </c>
      <c r="F170" s="1" t="s">
        <v>488</v>
      </c>
    </row>
    <row r="171" spans="4:6" ht="15.75" customHeight="1">
      <c r="D171" s="1" t="s">
        <v>303</v>
      </c>
      <c r="E171" s="2">
        <v>8043911</v>
      </c>
      <c r="F171" s="1" t="s">
        <v>488</v>
      </c>
    </row>
    <row r="172" spans="4:6" ht="15.75" customHeight="1">
      <c r="D172" s="1" t="s">
        <v>306</v>
      </c>
      <c r="E172" s="2">
        <v>8044189</v>
      </c>
      <c r="F172" s="1" t="s">
        <v>488</v>
      </c>
    </row>
    <row r="173" spans="4:6" ht="15.75" customHeight="1">
      <c r="D173" s="1" t="s">
        <v>307</v>
      </c>
      <c r="E173" s="2">
        <v>8044190</v>
      </c>
      <c r="F173" s="1" t="s">
        <v>488</v>
      </c>
    </row>
    <row r="174" spans="4:6" ht="15.75" customHeight="1">
      <c r="D174" s="1" t="s">
        <v>308</v>
      </c>
      <c r="E174" s="2">
        <v>8044191</v>
      </c>
      <c r="F174" s="1" t="s">
        <v>488</v>
      </c>
    </row>
    <row r="175" spans="4:6" ht="15.75" customHeight="1">
      <c r="D175" s="1" t="s">
        <v>311</v>
      </c>
      <c r="E175" s="2">
        <v>8054603</v>
      </c>
      <c r="F175" s="1" t="s">
        <v>488</v>
      </c>
    </row>
    <row r="176" spans="4:6" ht="15.75" customHeight="1">
      <c r="D176" s="1" t="s">
        <v>314</v>
      </c>
      <c r="E176" s="2">
        <v>8056729</v>
      </c>
      <c r="F176" s="1" t="s">
        <v>488</v>
      </c>
    </row>
    <row r="177" spans="4:6" ht="15.75" customHeight="1">
      <c r="D177" s="1" t="s">
        <v>315</v>
      </c>
      <c r="E177" s="2">
        <v>8056730</v>
      </c>
      <c r="F177" s="1" t="s">
        <v>488</v>
      </c>
    </row>
    <row r="178" spans="4:6" ht="15.75" customHeight="1">
      <c r="D178" s="1" t="s">
        <v>316</v>
      </c>
      <c r="E178" s="2">
        <v>8059062</v>
      </c>
      <c r="F178" s="1" t="s">
        <v>488</v>
      </c>
    </row>
    <row r="179" spans="4:6" ht="15.75" customHeight="1">
      <c r="D179" s="1" t="s">
        <v>317</v>
      </c>
      <c r="E179" s="2">
        <v>8059063</v>
      </c>
      <c r="F179" s="1" t="s">
        <v>488</v>
      </c>
    </row>
    <row r="180" spans="4:6" ht="15.75" customHeight="1">
      <c r="D180" s="1" t="s">
        <v>318</v>
      </c>
      <c r="E180" s="2">
        <v>8059064</v>
      </c>
      <c r="F180" s="1" t="s">
        <v>488</v>
      </c>
    </row>
    <row r="181" spans="4:6" ht="15.75" customHeight="1">
      <c r="D181" s="1" t="s">
        <v>320</v>
      </c>
      <c r="E181" s="2">
        <v>8059066</v>
      </c>
      <c r="F181" s="1" t="s">
        <v>488</v>
      </c>
    </row>
    <row r="182" spans="4:6" ht="15.75" customHeight="1">
      <c r="D182" s="1" t="s">
        <v>321</v>
      </c>
      <c r="E182" s="2">
        <v>8059409</v>
      </c>
      <c r="F182" s="1" t="s">
        <v>488</v>
      </c>
    </row>
    <row r="183" spans="4:6" ht="15.75" customHeight="1">
      <c r="D183" s="1" t="s">
        <v>322</v>
      </c>
      <c r="E183" s="2">
        <v>8061375</v>
      </c>
      <c r="F183" s="1" t="s">
        <v>488</v>
      </c>
    </row>
    <row r="184" spans="4:6" ht="15.75" customHeight="1">
      <c r="D184" s="1" t="s">
        <v>323</v>
      </c>
      <c r="E184" s="2">
        <v>8065681</v>
      </c>
      <c r="F184" s="1" t="s">
        <v>488</v>
      </c>
    </row>
    <row r="185" spans="4:6" ht="15.75" customHeight="1">
      <c r="D185" s="1" t="s">
        <v>324</v>
      </c>
      <c r="E185" s="2">
        <v>8065682</v>
      </c>
      <c r="F185" s="1" t="s">
        <v>488</v>
      </c>
    </row>
    <row r="186" spans="4:6" ht="15.75" customHeight="1">
      <c r="D186" s="1" t="s">
        <v>325</v>
      </c>
      <c r="E186" s="2">
        <v>8067388</v>
      </c>
      <c r="F186" s="1" t="s">
        <v>488</v>
      </c>
    </row>
    <row r="187" spans="4:6" ht="15.75" customHeight="1">
      <c r="D187" s="1" t="s">
        <v>326</v>
      </c>
      <c r="E187" s="2">
        <v>8068179</v>
      </c>
      <c r="F187" s="1" t="s">
        <v>488</v>
      </c>
    </row>
    <row r="188" spans="4:6" ht="15.75" customHeight="1">
      <c r="D188" s="1" t="s">
        <v>327</v>
      </c>
      <c r="E188" s="2">
        <v>8068184</v>
      </c>
      <c r="F188" s="1" t="s">
        <v>488</v>
      </c>
    </row>
    <row r="189" spans="4:6" ht="15.75" customHeight="1">
      <c r="D189" s="1" t="s">
        <v>328</v>
      </c>
      <c r="E189" s="2">
        <v>8070417</v>
      </c>
      <c r="F189" s="1" t="s">
        <v>488</v>
      </c>
    </row>
    <row r="190" spans="4:6" ht="15.75" customHeight="1">
      <c r="D190" s="1" t="s">
        <v>329</v>
      </c>
      <c r="E190" s="2">
        <v>8071090</v>
      </c>
      <c r="F190" s="1" t="s">
        <v>488</v>
      </c>
    </row>
    <row r="191" spans="4:6" ht="15.75" customHeight="1">
      <c r="D191" s="1" t="s">
        <v>330</v>
      </c>
      <c r="E191" s="2">
        <v>8076579</v>
      </c>
      <c r="F191" s="1" t="s">
        <v>488</v>
      </c>
    </row>
    <row r="192" spans="4:6" ht="15.75" customHeight="1">
      <c r="D192" s="1" t="s">
        <v>331</v>
      </c>
      <c r="E192" s="2">
        <v>8077150</v>
      </c>
      <c r="F192" s="1" t="s">
        <v>488</v>
      </c>
    </row>
    <row r="193" spans="4:6" ht="15.75" customHeight="1">
      <c r="D193" s="1" t="s">
        <v>332</v>
      </c>
      <c r="E193" s="2">
        <v>8077151</v>
      </c>
      <c r="F193" s="1" t="s">
        <v>488</v>
      </c>
    </row>
    <row r="194" spans="4:6" ht="15.75" customHeight="1">
      <c r="D194" s="1" t="s">
        <v>333</v>
      </c>
      <c r="E194" s="2">
        <v>8077152</v>
      </c>
      <c r="F194" s="1" t="s">
        <v>488</v>
      </c>
    </row>
    <row r="195" spans="4:6" ht="15.75" customHeight="1">
      <c r="D195" s="1" t="s">
        <v>334</v>
      </c>
      <c r="E195" s="2">
        <v>8077153</v>
      </c>
      <c r="F195" s="1" t="s">
        <v>488</v>
      </c>
    </row>
    <row r="196" spans="4:6" ht="15.75" customHeight="1">
      <c r="D196" s="1" t="s">
        <v>335</v>
      </c>
      <c r="E196" s="2">
        <v>8077296</v>
      </c>
      <c r="F196" s="1" t="s">
        <v>488</v>
      </c>
    </row>
    <row r="197" spans="4:6" ht="15.75" customHeight="1">
      <c r="D197" s="1" t="s">
        <v>336</v>
      </c>
      <c r="E197" s="2">
        <v>8078023</v>
      </c>
      <c r="F197" s="1" t="s">
        <v>488</v>
      </c>
    </row>
    <row r="198" spans="4:6" ht="15.75" customHeight="1">
      <c r="D198" s="1" t="s">
        <v>337</v>
      </c>
      <c r="E198" s="2">
        <v>8081052</v>
      </c>
      <c r="F198" s="1" t="s">
        <v>488</v>
      </c>
    </row>
    <row r="199" spans="4:6" ht="15.75" customHeight="1">
      <c r="D199" s="1" t="s">
        <v>338</v>
      </c>
      <c r="E199" s="2">
        <v>8081053</v>
      </c>
      <c r="F199" s="1" t="s">
        <v>488</v>
      </c>
    </row>
    <row r="200" spans="4:6" ht="15.75" customHeight="1">
      <c r="D200" s="1" t="s">
        <v>339</v>
      </c>
      <c r="E200" s="2">
        <v>8081054</v>
      </c>
      <c r="F200" s="1" t="s">
        <v>488</v>
      </c>
    </row>
    <row r="201" spans="4:6" ht="15.75" customHeight="1">
      <c r="D201" s="1" t="s">
        <v>340</v>
      </c>
      <c r="E201" s="2">
        <v>8081971</v>
      </c>
      <c r="F201" s="1" t="s">
        <v>488</v>
      </c>
    </row>
    <row r="202" spans="4:6" ht="15.75" customHeight="1">
      <c r="D202" s="1" t="s">
        <v>341</v>
      </c>
      <c r="E202" s="2">
        <v>8082562</v>
      </c>
      <c r="F202" s="1" t="s">
        <v>488</v>
      </c>
    </row>
    <row r="203" spans="4:6" ht="15.75" customHeight="1">
      <c r="D203" s="1" t="s">
        <v>342</v>
      </c>
      <c r="E203" s="2">
        <v>8083668</v>
      </c>
      <c r="F203" s="1" t="s">
        <v>488</v>
      </c>
    </row>
    <row r="204" spans="4:6" ht="15.75" customHeight="1">
      <c r="D204" s="1" t="s">
        <v>343</v>
      </c>
      <c r="E204" s="2">
        <v>8084407</v>
      </c>
      <c r="F204" s="1" t="s">
        <v>488</v>
      </c>
    </row>
    <row r="205" spans="4:6" ht="15.75" customHeight="1">
      <c r="D205" s="1" t="s">
        <v>344</v>
      </c>
      <c r="E205" s="2">
        <v>8084923</v>
      </c>
      <c r="F205" s="1" t="s">
        <v>488</v>
      </c>
    </row>
    <row r="206" spans="4:6" ht="15.75" customHeight="1">
      <c r="D206" s="1" t="s">
        <v>345</v>
      </c>
      <c r="E206" s="2">
        <v>8084924</v>
      </c>
      <c r="F206" s="1" t="s">
        <v>488</v>
      </c>
    </row>
    <row r="207" spans="4:6" ht="15.75" customHeight="1">
      <c r="D207" s="1" t="s">
        <v>346</v>
      </c>
      <c r="E207" s="2">
        <v>8084925</v>
      </c>
      <c r="F207" s="1" t="s">
        <v>488</v>
      </c>
    </row>
    <row r="208" spans="4:6" ht="15.75" customHeight="1">
      <c r="D208" s="1" t="s">
        <v>348</v>
      </c>
      <c r="E208" s="2">
        <v>8086202</v>
      </c>
      <c r="F208" s="1" t="s">
        <v>488</v>
      </c>
    </row>
    <row r="209" spans="4:6" ht="15.75" customHeight="1">
      <c r="D209" s="1" t="s">
        <v>349</v>
      </c>
      <c r="E209" s="2">
        <v>8086203</v>
      </c>
      <c r="F209" s="1" t="s">
        <v>488</v>
      </c>
    </row>
    <row r="210" spans="4:6" ht="15.75" customHeight="1">
      <c r="D210" s="1" t="s">
        <v>350</v>
      </c>
      <c r="E210" s="2">
        <v>8090433</v>
      </c>
      <c r="F210" s="1" t="s">
        <v>488</v>
      </c>
    </row>
    <row r="211" spans="4:6" ht="15.75" customHeight="1">
      <c r="D211" s="1" t="s">
        <v>351</v>
      </c>
      <c r="E211" s="2">
        <v>8091774</v>
      </c>
      <c r="F211" s="1" t="s">
        <v>488</v>
      </c>
    </row>
    <row r="212" spans="4:6" ht="15.75" customHeight="1">
      <c r="D212" s="1" t="s">
        <v>352</v>
      </c>
      <c r="E212" s="2">
        <v>8094295</v>
      </c>
      <c r="F212" s="1" t="s">
        <v>488</v>
      </c>
    </row>
    <row r="213" spans="4:6" ht="15.75" customHeight="1">
      <c r="D213" s="1" t="s">
        <v>353</v>
      </c>
      <c r="E213" s="2">
        <v>8094302</v>
      </c>
      <c r="F213" s="1" t="s">
        <v>488</v>
      </c>
    </row>
    <row r="214" spans="4:6" ht="15.75" customHeight="1">
      <c r="D214" s="1" t="s">
        <v>356</v>
      </c>
      <c r="E214" s="2">
        <v>8100173</v>
      </c>
      <c r="F214" s="1" t="s">
        <v>488</v>
      </c>
    </row>
    <row r="215" spans="4:6" ht="15.75" customHeight="1">
      <c r="D215" s="1" t="s">
        <v>359</v>
      </c>
      <c r="E215" s="2">
        <v>8142725</v>
      </c>
      <c r="F215" s="1" t="s">
        <v>488</v>
      </c>
    </row>
    <row r="216" spans="4:6" ht="15.75" customHeight="1">
      <c r="D216" s="1" t="s">
        <v>244</v>
      </c>
      <c r="E216" s="2">
        <v>7722729</v>
      </c>
      <c r="F216" s="1" t="s">
        <v>488</v>
      </c>
    </row>
    <row r="217" spans="4:6" ht="15.75" customHeight="1">
      <c r="D217" s="1" t="s">
        <v>161</v>
      </c>
      <c r="E217" s="2">
        <v>8106726</v>
      </c>
      <c r="F217" s="1" t="s">
        <v>461</v>
      </c>
    </row>
    <row r="218" spans="4:6" ht="15.75" customHeight="1">
      <c r="D218" s="1" t="s">
        <v>424</v>
      </c>
      <c r="E218" s="2">
        <v>7905326</v>
      </c>
      <c r="F218" s="1" t="s">
        <v>485</v>
      </c>
    </row>
    <row r="219" spans="4:6" ht="15.75" customHeight="1">
      <c r="D219" s="1" t="s">
        <v>177</v>
      </c>
      <c r="E219" s="2">
        <v>7710168</v>
      </c>
      <c r="F219" s="1" t="s">
        <v>499</v>
      </c>
    </row>
    <row r="220" spans="4:6" ht="15.75" customHeight="1">
      <c r="D220" s="1" t="s">
        <v>500</v>
      </c>
      <c r="E220" s="2">
        <v>8036266</v>
      </c>
      <c r="F220" s="1" t="s">
        <v>463</v>
      </c>
    </row>
    <row r="221" spans="4:6" ht="15.75" customHeight="1">
      <c r="D221" s="1" t="s">
        <v>501</v>
      </c>
      <c r="E221" s="2">
        <v>8036279</v>
      </c>
      <c r="F221" s="1" t="s">
        <v>463</v>
      </c>
    </row>
    <row r="222" spans="4:6" ht="15.75" customHeight="1">
      <c r="D222" s="1" t="s">
        <v>47</v>
      </c>
      <c r="E222" s="2">
        <v>8038332</v>
      </c>
      <c r="F222" s="1" t="s">
        <v>463</v>
      </c>
    </row>
    <row r="223" spans="4:6" ht="15.75" customHeight="1">
      <c r="D223" s="1" t="s">
        <v>71</v>
      </c>
      <c r="E223" s="5">
        <v>7787018</v>
      </c>
      <c r="F223" s="1" t="s">
        <v>461</v>
      </c>
    </row>
    <row r="224" spans="4:6" ht="15.75" customHeight="1">
      <c r="D224" s="1" t="s">
        <v>194</v>
      </c>
      <c r="E224" s="6">
        <v>7216169</v>
      </c>
      <c r="F224" s="1" t="s">
        <v>468</v>
      </c>
    </row>
    <row r="225" spans="4:6" ht="15.75" customHeight="1">
      <c r="D225" s="1" t="s">
        <v>166</v>
      </c>
      <c r="E225" s="2">
        <v>8106824</v>
      </c>
      <c r="F225" s="1" t="s">
        <v>461</v>
      </c>
    </row>
    <row r="226" spans="4:6" ht="15.75" customHeight="1">
      <c r="D226" s="1" t="s">
        <v>502</v>
      </c>
      <c r="E226" s="2">
        <v>8107250</v>
      </c>
      <c r="F226" s="1" t="s">
        <v>461</v>
      </c>
    </row>
    <row r="227" spans="4:6" ht="15.75" customHeight="1">
      <c r="D227" s="1" t="s">
        <v>503</v>
      </c>
      <c r="E227" s="2">
        <v>7522852</v>
      </c>
      <c r="F227" s="1" t="s">
        <v>461</v>
      </c>
    </row>
    <row r="228" spans="4:6" ht="15.75" customHeight="1">
      <c r="D228" s="1" t="s">
        <v>68</v>
      </c>
      <c r="E228" s="2">
        <v>7633563</v>
      </c>
      <c r="F228" s="1" t="s">
        <v>461</v>
      </c>
    </row>
    <row r="229" spans="4:6" ht="15.75" customHeight="1">
      <c r="D229" s="1" t="s">
        <v>99</v>
      </c>
      <c r="E229" s="2">
        <v>7971576</v>
      </c>
      <c r="F229" s="1" t="s">
        <v>461</v>
      </c>
    </row>
    <row r="230" spans="4:6" ht="15.75" customHeight="1">
      <c r="D230" s="1" t="s">
        <v>104</v>
      </c>
      <c r="E230" s="2">
        <v>7994847</v>
      </c>
      <c r="F230" s="1" t="s">
        <v>461</v>
      </c>
    </row>
    <row r="231" spans="4:6" ht="15.75" customHeight="1">
      <c r="D231" s="1" t="s">
        <v>504</v>
      </c>
      <c r="E231" s="2">
        <v>8031934</v>
      </c>
      <c r="F231" s="1" t="s">
        <v>461</v>
      </c>
    </row>
    <row r="232" spans="4:6" ht="15.75" customHeight="1">
      <c r="D232" s="1" t="s">
        <v>135</v>
      </c>
      <c r="E232" s="2">
        <v>8055490</v>
      </c>
      <c r="F232" s="1" t="s">
        <v>461</v>
      </c>
    </row>
    <row r="233" spans="4:6" ht="15.75" customHeight="1">
      <c r="D233" s="1" t="s">
        <v>505</v>
      </c>
      <c r="E233" s="2">
        <v>8072692</v>
      </c>
      <c r="F233" s="1" t="s">
        <v>461</v>
      </c>
    </row>
    <row r="234" spans="4:6" ht="15.75" customHeight="1">
      <c r="D234" s="1" t="s">
        <v>163</v>
      </c>
      <c r="E234" s="2">
        <v>8106818</v>
      </c>
      <c r="F234" s="1" t="s">
        <v>461</v>
      </c>
    </row>
    <row r="235" spans="4:6" ht="15.75" customHeight="1">
      <c r="D235" s="1" t="s">
        <v>190</v>
      </c>
      <c r="E235" s="2">
        <v>7031852</v>
      </c>
      <c r="F235" s="1" t="s">
        <v>468</v>
      </c>
    </row>
    <row r="236" spans="4:6" ht="15.75" customHeight="1">
      <c r="D236" s="1" t="s">
        <v>193</v>
      </c>
      <c r="E236" s="2">
        <v>7160968</v>
      </c>
      <c r="F236" s="1" t="s">
        <v>468</v>
      </c>
    </row>
    <row r="237" spans="4:6" ht="15.75" customHeight="1">
      <c r="D237" s="1" t="s">
        <v>200</v>
      </c>
      <c r="E237" s="2">
        <v>7896626</v>
      </c>
      <c r="F237" s="1" t="s">
        <v>468</v>
      </c>
    </row>
    <row r="238" spans="4:6" ht="15.75" customHeight="1">
      <c r="D238" s="1" t="s">
        <v>506</v>
      </c>
      <c r="E238" s="2">
        <v>7967171</v>
      </c>
      <c r="F238" s="1" t="s">
        <v>468</v>
      </c>
    </row>
    <row r="239" spans="4:6" ht="15.75" customHeight="1">
      <c r="D239" s="1" t="s">
        <v>215</v>
      </c>
      <c r="E239" s="2">
        <v>8075143</v>
      </c>
      <c r="F239" s="1" t="s">
        <v>468</v>
      </c>
    </row>
    <row r="240" spans="4:6" ht="15.75" customHeight="1">
      <c r="D240" s="1" t="s">
        <v>225</v>
      </c>
      <c r="E240" s="2">
        <v>8098314</v>
      </c>
      <c r="F240" s="1" t="s">
        <v>468</v>
      </c>
    </row>
    <row r="241" spans="4:6" ht="15.75" customHeight="1">
      <c r="D241" s="1" t="s">
        <v>229</v>
      </c>
      <c r="E241" s="2">
        <v>8105340</v>
      </c>
      <c r="F241" s="1" t="s">
        <v>468</v>
      </c>
    </row>
    <row r="242" spans="4:6" ht="15.75" customHeight="1">
      <c r="D242" s="1" t="s">
        <v>507</v>
      </c>
      <c r="E242" s="2">
        <v>8106725</v>
      </c>
      <c r="F242" s="1" t="s">
        <v>468</v>
      </c>
    </row>
    <row r="243" spans="4:6" ht="15.75" customHeight="1">
      <c r="D243" s="1" t="s">
        <v>231</v>
      </c>
      <c r="E243" s="2">
        <v>8109019</v>
      </c>
      <c r="F243" s="1" t="s">
        <v>468</v>
      </c>
    </row>
    <row r="244" spans="4:6" ht="15.75" customHeight="1">
      <c r="D244" s="1" t="s">
        <v>235</v>
      </c>
      <c r="E244" s="2">
        <v>8115561</v>
      </c>
      <c r="F244" s="1" t="s">
        <v>468</v>
      </c>
    </row>
    <row r="245" spans="4:6" ht="15.75" customHeight="1">
      <c r="D245" s="1" t="s">
        <v>380</v>
      </c>
      <c r="E245" s="2">
        <v>8142738</v>
      </c>
      <c r="F245" s="1" t="s">
        <v>460</v>
      </c>
    </row>
    <row r="246" spans="4:6" ht="15.75" customHeight="1">
      <c r="D246" s="1" t="s">
        <v>508</v>
      </c>
      <c r="E246" s="2">
        <v>8030365</v>
      </c>
      <c r="F246" s="1" t="s">
        <v>465</v>
      </c>
    </row>
    <row r="247" spans="4:6" ht="15.75" customHeight="1">
      <c r="D247" s="1" t="s">
        <v>406</v>
      </c>
      <c r="E247" s="2">
        <v>8094304</v>
      </c>
      <c r="F247" s="1" t="s">
        <v>465</v>
      </c>
    </row>
    <row r="248" spans="4:6" ht="15.75" customHeight="1">
      <c r="D248" s="1" t="s">
        <v>412</v>
      </c>
      <c r="E248" s="2">
        <v>8109540</v>
      </c>
      <c r="F248" s="1" t="s">
        <v>465</v>
      </c>
    </row>
    <row r="249" spans="4:6" ht="15.75" customHeight="1">
      <c r="D249" s="1" t="s">
        <v>29</v>
      </c>
      <c r="E249" s="2">
        <v>7972222</v>
      </c>
      <c r="F249" s="1" t="s">
        <v>492</v>
      </c>
    </row>
    <row r="250" spans="4:6" ht="15.75" customHeight="1">
      <c r="D250" s="1" t="s">
        <v>157</v>
      </c>
      <c r="E250" s="2">
        <v>8093846</v>
      </c>
      <c r="F250" s="1" t="s">
        <v>461</v>
      </c>
    </row>
    <row r="251" spans="4:6" ht="15.75" customHeight="1">
      <c r="D251" s="1" t="s">
        <v>133</v>
      </c>
      <c r="E251" s="2">
        <v>8036265</v>
      </c>
      <c r="F251" s="1" t="s">
        <v>461</v>
      </c>
    </row>
    <row r="252" spans="4:6" ht="15.75" customHeight="1">
      <c r="D252" s="1" t="s">
        <v>142</v>
      </c>
      <c r="E252" s="2">
        <v>8072694</v>
      </c>
      <c r="F252" s="1" t="s">
        <v>461</v>
      </c>
    </row>
    <row r="253" spans="4:6" ht="15.75" customHeight="1">
      <c r="D253" s="3" t="s">
        <v>509</v>
      </c>
      <c r="E253" s="2">
        <v>8068185</v>
      </c>
      <c r="F253" s="1" t="s">
        <v>468</v>
      </c>
    </row>
    <row r="254" spans="4:6" ht="15.75" customHeight="1">
      <c r="D254" s="1" t="s">
        <v>250</v>
      </c>
      <c r="E254" s="2">
        <v>7868257</v>
      </c>
      <c r="F254" s="1" t="s">
        <v>488</v>
      </c>
    </row>
    <row r="255" spans="4:6" ht="15.75" customHeight="1">
      <c r="D255" s="1" t="s">
        <v>362</v>
      </c>
      <c r="E255" s="2">
        <v>8142728</v>
      </c>
      <c r="F255" s="1" t="s">
        <v>488</v>
      </c>
    </row>
    <row r="256" spans="4:6" ht="15.75" customHeight="1">
      <c r="D256" s="1" t="s">
        <v>277</v>
      </c>
      <c r="E256" s="2">
        <v>7997589</v>
      </c>
      <c r="F256" s="1" t="s">
        <v>488</v>
      </c>
    </row>
    <row r="257" spans="4:6" ht="15.75" customHeight="1">
      <c r="D257" s="1" t="s">
        <v>437</v>
      </c>
      <c r="E257" s="2">
        <v>8156677</v>
      </c>
      <c r="F257" s="1" t="s">
        <v>485</v>
      </c>
    </row>
    <row r="258" spans="4:6" ht="15.75" customHeight="1">
      <c r="D258" s="1" t="s">
        <v>436</v>
      </c>
      <c r="E258" s="2">
        <v>8156676</v>
      </c>
      <c r="F258" s="1" t="s">
        <v>485</v>
      </c>
    </row>
    <row r="259" spans="4:6" ht="15.75" customHeight="1">
      <c r="D259" s="1" t="s">
        <v>442</v>
      </c>
      <c r="E259" s="2">
        <v>8157674</v>
      </c>
      <c r="F259" s="1" t="s">
        <v>485</v>
      </c>
    </row>
    <row r="260" spans="4:6" ht="15.75" customHeight="1">
      <c r="D260" s="1" t="s">
        <v>446</v>
      </c>
      <c r="E260" s="2">
        <v>8157764</v>
      </c>
      <c r="F260" s="1" t="s">
        <v>485</v>
      </c>
    </row>
    <row r="261" spans="4:6" ht="15.75" customHeight="1">
      <c r="D261" s="1" t="s">
        <v>52</v>
      </c>
      <c r="E261" s="2">
        <v>8098420</v>
      </c>
      <c r="F261" s="1" t="s">
        <v>463</v>
      </c>
    </row>
    <row r="262" spans="4:6" ht="15.75" customHeight="1">
      <c r="D262" s="1" t="s">
        <v>226</v>
      </c>
      <c r="E262" s="2">
        <v>8099059</v>
      </c>
      <c r="F262" s="1" t="s">
        <v>468</v>
      </c>
    </row>
    <row r="263" spans="4:6" ht="15.75" customHeight="1">
      <c r="D263" s="1" t="s">
        <v>510</v>
      </c>
      <c r="E263" s="2">
        <v>7643086</v>
      </c>
      <c r="F263" s="1" t="s">
        <v>499</v>
      </c>
    </row>
    <row r="264" spans="4:6" ht="15.75" customHeight="1">
      <c r="D264" s="1" t="s">
        <v>242</v>
      </c>
      <c r="E264" s="2">
        <v>7722728</v>
      </c>
      <c r="F264" s="1" t="s">
        <v>488</v>
      </c>
    </row>
    <row r="265" spans="4:6" ht="15.75" customHeight="1">
      <c r="D265" s="3" t="s">
        <v>511</v>
      </c>
      <c r="E265" s="2">
        <v>7816361</v>
      </c>
      <c r="F265" s="1" t="s">
        <v>485</v>
      </c>
    </row>
    <row r="266" spans="4:6" ht="15.75" customHeight="1">
      <c r="D266" s="1" t="s">
        <v>445</v>
      </c>
      <c r="E266" s="2">
        <v>8157761</v>
      </c>
      <c r="F266" s="1" t="s">
        <v>485</v>
      </c>
    </row>
    <row r="267" spans="4:6" ht="15.75" customHeight="1">
      <c r="D267" s="1" t="s">
        <v>423</v>
      </c>
      <c r="E267" s="2">
        <v>7905275</v>
      </c>
      <c r="F267" s="1" t="s">
        <v>485</v>
      </c>
    </row>
    <row r="268" spans="4:6" ht="15.75" customHeight="1">
      <c r="D268" s="1" t="s">
        <v>450</v>
      </c>
      <c r="E268" s="2">
        <v>8159200</v>
      </c>
      <c r="F268" s="1" t="s">
        <v>485</v>
      </c>
    </row>
    <row r="269" spans="4:6" ht="15.75" customHeight="1">
      <c r="D269" s="1" t="s">
        <v>361</v>
      </c>
      <c r="E269" s="2">
        <v>8142727</v>
      </c>
      <c r="F269" s="1" t="s">
        <v>488</v>
      </c>
    </row>
    <row r="270" spans="4:6" ht="15.75" customHeight="1">
      <c r="D270" s="1" t="s">
        <v>363</v>
      </c>
      <c r="E270" s="2">
        <v>8142729</v>
      </c>
      <c r="F270" s="1" t="s">
        <v>488</v>
      </c>
    </row>
    <row r="271" spans="4:6" ht="15.75" customHeight="1">
      <c r="D271" s="1" t="s">
        <v>364</v>
      </c>
      <c r="E271" s="2">
        <v>8142730</v>
      </c>
      <c r="F271" s="1" t="s">
        <v>488</v>
      </c>
    </row>
    <row r="272" spans="4:6" ht="15.75" customHeight="1">
      <c r="D272" s="1" t="s">
        <v>365</v>
      </c>
      <c r="E272" s="2">
        <v>8142731</v>
      </c>
      <c r="F272" s="1" t="s">
        <v>488</v>
      </c>
    </row>
    <row r="273" spans="4:6" ht="15.75" customHeight="1">
      <c r="D273" s="1" t="s">
        <v>37</v>
      </c>
      <c r="E273" s="2">
        <v>8109927</v>
      </c>
      <c r="F273" s="1" t="s">
        <v>492</v>
      </c>
    </row>
    <row r="274" spans="4:6" ht="15.75" customHeight="1">
      <c r="D274" s="1" t="s">
        <v>32</v>
      </c>
      <c r="E274" s="2">
        <v>8097759</v>
      </c>
      <c r="F274" s="1" t="s">
        <v>492</v>
      </c>
    </row>
    <row r="275" spans="4:6" ht="15.75" customHeight="1">
      <c r="D275" s="1" t="s">
        <v>35</v>
      </c>
      <c r="E275" s="2">
        <v>8103459</v>
      </c>
      <c r="F275" s="1" t="s">
        <v>492</v>
      </c>
    </row>
    <row r="276" spans="4:6" ht="15.75" customHeight="1">
      <c r="D276" s="1" t="s">
        <v>162</v>
      </c>
      <c r="E276" s="2">
        <v>8106815</v>
      </c>
      <c r="F276" s="1" t="s">
        <v>461</v>
      </c>
    </row>
    <row r="277" spans="4:6" ht="15.75" customHeight="1">
      <c r="D277" s="1" t="s">
        <v>185</v>
      </c>
      <c r="E277" s="2">
        <v>8109232</v>
      </c>
      <c r="F277" s="1" t="s">
        <v>499</v>
      </c>
    </row>
    <row r="278" spans="4:6" ht="15.75" customHeight="1">
      <c r="D278" s="1" t="s">
        <v>183</v>
      </c>
      <c r="E278" s="2">
        <v>8104022</v>
      </c>
      <c r="F278" s="1" t="s">
        <v>499</v>
      </c>
    </row>
    <row r="279" spans="4:6" ht="15.75" customHeight="1">
      <c r="D279" s="1" t="s">
        <v>184</v>
      </c>
      <c r="E279" s="2">
        <v>8104024</v>
      </c>
      <c r="F279" s="1" t="s">
        <v>499</v>
      </c>
    </row>
    <row r="280" spans="4:6" ht="15.75" customHeight="1">
      <c r="D280" s="1" t="s">
        <v>512</v>
      </c>
      <c r="E280" s="2">
        <v>8102093</v>
      </c>
      <c r="F280" s="1" t="s">
        <v>468</v>
      </c>
    </row>
    <row r="281" spans="4:6" ht="15.75" customHeight="1">
      <c r="D281" s="1" t="s">
        <v>372</v>
      </c>
      <c r="E281" s="2">
        <v>8106819</v>
      </c>
      <c r="F281" s="1" t="s">
        <v>460</v>
      </c>
    </row>
    <row r="282" spans="4:6" ht="15.75" customHeight="1">
      <c r="D282" s="1" t="s">
        <v>513</v>
      </c>
      <c r="E282" s="2">
        <v>8133427</v>
      </c>
      <c r="F282" s="1" t="s">
        <v>460</v>
      </c>
    </row>
    <row r="283" spans="4:6" ht="15.75" customHeight="1">
      <c r="D283" s="1" t="s">
        <v>386</v>
      </c>
      <c r="E283" s="2">
        <v>8157031</v>
      </c>
      <c r="F283" s="1" t="s">
        <v>460</v>
      </c>
    </row>
    <row r="284" spans="4:6" ht="15.75" customHeight="1">
      <c r="D284" s="1" t="s">
        <v>173</v>
      </c>
      <c r="E284" s="7">
        <v>8138050</v>
      </c>
      <c r="F284" s="1" t="s">
        <v>461</v>
      </c>
    </row>
    <row r="285" spans="4:6" ht="15.75" customHeight="1">
      <c r="D285" s="1" t="s">
        <v>38</v>
      </c>
      <c r="E285" s="2">
        <v>8160849</v>
      </c>
      <c r="F285" s="1" t="s">
        <v>492</v>
      </c>
    </row>
    <row r="286" spans="4:6" ht="15.75" customHeight="1">
      <c r="D286" s="1" t="s">
        <v>36</v>
      </c>
      <c r="E286" s="2">
        <v>8109924</v>
      </c>
      <c r="F286" s="1" t="s">
        <v>492</v>
      </c>
    </row>
    <row r="287" spans="4:6" ht="15.75" customHeight="1">
      <c r="D287" s="1" t="s">
        <v>61</v>
      </c>
      <c r="E287" s="2">
        <v>8161112</v>
      </c>
      <c r="F287" s="1" t="s">
        <v>463</v>
      </c>
    </row>
    <row r="288" spans="4:6" ht="15.75" customHeight="1">
      <c r="D288" s="1" t="s">
        <v>62</v>
      </c>
      <c r="E288" s="2">
        <v>8161113</v>
      </c>
      <c r="F288" s="1" t="s">
        <v>463</v>
      </c>
    </row>
    <row r="289" spans="4:6" ht="15.75" customHeight="1">
      <c r="D289" s="1" t="s">
        <v>187</v>
      </c>
      <c r="E289" s="2">
        <v>8158629</v>
      </c>
      <c r="F289" s="1" t="s">
        <v>499</v>
      </c>
    </row>
    <row r="290" spans="4:6" ht="15.75" customHeight="1">
      <c r="D290" s="1" t="s">
        <v>186</v>
      </c>
      <c r="E290" s="2">
        <v>8158628</v>
      </c>
      <c r="F290" s="1" t="s">
        <v>499</v>
      </c>
    </row>
    <row r="291" spans="4:6" ht="15.75" customHeight="1">
      <c r="D291" s="1" t="s">
        <v>514</v>
      </c>
      <c r="E291" s="2">
        <v>8128255</v>
      </c>
      <c r="F291" s="1" t="s">
        <v>460</v>
      </c>
    </row>
    <row r="292" spans="4:6" ht="15.75" customHeight="1">
      <c r="D292" s="1" t="s">
        <v>417</v>
      </c>
      <c r="E292" s="2">
        <v>8157969</v>
      </c>
      <c r="F292" s="1" t="s">
        <v>465</v>
      </c>
    </row>
    <row r="293" spans="4:6" ht="15.75" customHeight="1">
      <c r="D293" s="1" t="s">
        <v>418</v>
      </c>
      <c r="E293" s="2">
        <v>8161111</v>
      </c>
      <c r="F293" s="1" t="s">
        <v>465</v>
      </c>
    </row>
    <row r="294" spans="4:6" ht="15.75" customHeight="1">
      <c r="D294" s="1" t="s">
        <v>151</v>
      </c>
      <c r="E294" s="2">
        <v>8090435</v>
      </c>
      <c r="F294" s="1" t="s">
        <v>461</v>
      </c>
    </row>
    <row r="295" spans="4:6" ht="15.75" customHeight="1">
      <c r="D295" s="1" t="s">
        <v>198</v>
      </c>
      <c r="E295" s="2">
        <v>7731906</v>
      </c>
      <c r="F295" s="1" t="s">
        <v>468</v>
      </c>
    </row>
    <row r="296" spans="4:6" ht="15.75" customHeight="1">
      <c r="D296" s="1" t="s">
        <v>28</v>
      </c>
      <c r="E296" s="2">
        <v>7959088</v>
      </c>
      <c r="F296" s="1" t="s">
        <v>492</v>
      </c>
    </row>
    <row r="297" spans="4:6" ht="15.75" customHeight="1">
      <c r="D297" s="1" t="s">
        <v>515</v>
      </c>
      <c r="E297" s="2">
        <v>8022191</v>
      </c>
      <c r="F297" s="1" t="s">
        <v>492</v>
      </c>
    </row>
    <row r="298" spans="4:6" ht="15.75" customHeight="1">
      <c r="D298" s="1" t="s">
        <v>33</v>
      </c>
      <c r="E298" s="2">
        <v>8097761</v>
      </c>
      <c r="F298" s="1" t="s">
        <v>492</v>
      </c>
    </row>
    <row r="299" spans="4:6" ht="15.75" customHeight="1">
      <c r="D299" s="1" t="s">
        <v>34</v>
      </c>
      <c r="E299" s="2">
        <v>8099266</v>
      </c>
      <c r="F299" s="1" t="s">
        <v>492</v>
      </c>
    </row>
    <row r="300" spans="4:6" ht="15.75" customHeight="1">
      <c r="D300" s="1" t="s">
        <v>392</v>
      </c>
      <c r="E300" s="2">
        <v>8160551</v>
      </c>
      <c r="F300" s="1" t="s">
        <v>460</v>
      </c>
    </row>
    <row r="301" spans="4:6" ht="15.75" customHeight="1">
      <c r="D301" s="1" t="s">
        <v>516</v>
      </c>
      <c r="E301" s="2">
        <v>7998076</v>
      </c>
      <c r="F301" s="1" t="s">
        <v>463</v>
      </c>
    </row>
    <row r="302" spans="4:6" ht="15.75" customHeight="1">
      <c r="D302" s="1" t="s">
        <v>517</v>
      </c>
      <c r="E302" s="2">
        <v>8098686</v>
      </c>
      <c r="F302" s="1" t="s">
        <v>463</v>
      </c>
    </row>
    <row r="303" spans="4:6" ht="15.75" customHeight="1">
      <c r="D303" s="1" t="s">
        <v>58</v>
      </c>
      <c r="E303" s="2">
        <v>8109228</v>
      </c>
      <c r="F303" s="1" t="s">
        <v>463</v>
      </c>
    </row>
    <row r="304" spans="4:6" ht="15.75" customHeight="1">
      <c r="D304" s="1" t="s">
        <v>59</v>
      </c>
      <c r="E304" s="2">
        <v>8157679</v>
      </c>
      <c r="F304" s="1" t="s">
        <v>463</v>
      </c>
    </row>
    <row r="305" spans="4:6" ht="15.75" customHeight="1">
      <c r="D305" s="1" t="s">
        <v>91</v>
      </c>
      <c r="E305" s="2">
        <v>7965663</v>
      </c>
      <c r="F305" s="1" t="s">
        <v>461</v>
      </c>
    </row>
    <row r="306" spans="4:6" ht="15.75" customHeight="1">
      <c r="D306" s="1" t="s">
        <v>518</v>
      </c>
      <c r="E306" s="2">
        <v>7977810</v>
      </c>
      <c r="F306" s="1" t="s">
        <v>461</v>
      </c>
    </row>
    <row r="307" spans="4:6" ht="15.75" customHeight="1">
      <c r="D307" s="1" t="s">
        <v>519</v>
      </c>
      <c r="E307" s="8">
        <v>7994098</v>
      </c>
      <c r="F307" s="1" t="s">
        <v>461</v>
      </c>
    </row>
    <row r="308" spans="4:6" ht="15.75" customHeight="1">
      <c r="D308" s="1" t="s">
        <v>520</v>
      </c>
      <c r="E308" s="2">
        <v>8011168</v>
      </c>
      <c r="F308" s="1" t="s">
        <v>461</v>
      </c>
    </row>
    <row r="309" spans="4:6" ht="15.75" customHeight="1">
      <c r="D309" s="1" t="s">
        <v>521</v>
      </c>
      <c r="E309" s="2">
        <v>8025724</v>
      </c>
      <c r="F309" s="1" t="s">
        <v>461</v>
      </c>
    </row>
    <row r="310" spans="4:6" ht="15.75" customHeight="1">
      <c r="D310" s="1" t="s">
        <v>522</v>
      </c>
      <c r="E310" s="2">
        <v>8089286</v>
      </c>
      <c r="F310" s="1" t="s">
        <v>461</v>
      </c>
    </row>
    <row r="311" spans="4:6" ht="15.75" customHeight="1">
      <c r="D311" s="1" t="s">
        <v>523</v>
      </c>
      <c r="E311" s="2">
        <v>8091395</v>
      </c>
      <c r="F311" s="1" t="s">
        <v>461</v>
      </c>
    </row>
    <row r="312" spans="4:6" ht="15.75" customHeight="1">
      <c r="D312" s="1" t="s">
        <v>524</v>
      </c>
      <c r="E312" s="2">
        <v>8093018</v>
      </c>
      <c r="F312" s="1" t="s">
        <v>461</v>
      </c>
    </row>
    <row r="313" spans="4:6" ht="15.75" customHeight="1">
      <c r="D313" s="1" t="s">
        <v>158</v>
      </c>
      <c r="E313" s="2">
        <v>8097758</v>
      </c>
      <c r="F313" s="1" t="s">
        <v>461</v>
      </c>
    </row>
    <row r="314" spans="4:6" ht="15.75" customHeight="1">
      <c r="D314" s="1" t="s">
        <v>169</v>
      </c>
      <c r="E314" s="7">
        <v>8109021</v>
      </c>
      <c r="F314" s="1" t="s">
        <v>461</v>
      </c>
    </row>
    <row r="315" spans="4:6" ht="15.75" customHeight="1">
      <c r="D315" s="1" t="s">
        <v>110</v>
      </c>
      <c r="E315" s="8">
        <v>8011169</v>
      </c>
      <c r="F315" s="1" t="s">
        <v>461</v>
      </c>
    </row>
    <row r="316" spans="4:6" ht="15.75" customHeight="1">
      <c r="D316" s="1" t="s">
        <v>525</v>
      </c>
      <c r="E316" s="2">
        <v>8081345</v>
      </c>
      <c r="F316" s="1" t="s">
        <v>461</v>
      </c>
    </row>
    <row r="317" spans="4:6" ht="15.75" customHeight="1">
      <c r="D317" s="1" t="s">
        <v>159</v>
      </c>
      <c r="E317" s="2">
        <v>8102881</v>
      </c>
      <c r="F317" s="1" t="s">
        <v>461</v>
      </c>
    </row>
    <row r="318" spans="4:6" ht="15.75" customHeight="1">
      <c r="D318" s="1" t="s">
        <v>526</v>
      </c>
      <c r="E318" s="2">
        <v>8089046</v>
      </c>
      <c r="F318" s="1" t="s">
        <v>499</v>
      </c>
    </row>
    <row r="319" spans="4:6" ht="15.75" customHeight="1">
      <c r="D319" s="1" t="s">
        <v>232</v>
      </c>
      <c r="E319" s="2">
        <v>8109224</v>
      </c>
      <c r="F319" s="1" t="s">
        <v>468</v>
      </c>
    </row>
    <row r="320" spans="4:6" ht="15.75" customHeight="1">
      <c r="D320" s="1" t="s">
        <v>192</v>
      </c>
      <c r="E320" s="2">
        <v>7137636</v>
      </c>
      <c r="F320" s="1" t="s">
        <v>468</v>
      </c>
    </row>
    <row r="321" spans="4:6" ht="15.75" customHeight="1">
      <c r="D321" s="1" t="s">
        <v>195</v>
      </c>
      <c r="E321" s="2">
        <v>7267616</v>
      </c>
      <c r="F321" s="1" t="s">
        <v>468</v>
      </c>
    </row>
    <row r="322" spans="4:6" ht="15.75" customHeight="1">
      <c r="D322" s="1" t="s">
        <v>527</v>
      </c>
      <c r="E322" s="2">
        <v>7601738</v>
      </c>
      <c r="F322" s="1" t="s">
        <v>468</v>
      </c>
    </row>
    <row r="323" spans="4:6" ht="15.75" customHeight="1">
      <c r="D323" s="1" t="s">
        <v>528</v>
      </c>
      <c r="E323" s="2">
        <v>7994844</v>
      </c>
      <c r="F323" s="1" t="s">
        <v>468</v>
      </c>
    </row>
    <row r="324" spans="4:6" ht="15.75" customHeight="1">
      <c r="D324" s="1" t="s">
        <v>529</v>
      </c>
      <c r="E324" s="2">
        <v>8032240</v>
      </c>
      <c r="F324" s="1" t="s">
        <v>468</v>
      </c>
    </row>
    <row r="325" spans="4:6" ht="15.75" customHeight="1">
      <c r="D325" s="1" t="s">
        <v>530</v>
      </c>
      <c r="E325" s="2">
        <v>8079339</v>
      </c>
      <c r="F325" s="1" t="s">
        <v>468</v>
      </c>
    </row>
    <row r="326" spans="4:6" ht="15.75" customHeight="1">
      <c r="D326" s="1" t="s">
        <v>531</v>
      </c>
      <c r="E326" s="2">
        <v>8086200</v>
      </c>
      <c r="F326" s="1" t="s">
        <v>468</v>
      </c>
    </row>
    <row r="327" spans="4:6" ht="15.75" customHeight="1">
      <c r="D327" s="1" t="s">
        <v>222</v>
      </c>
      <c r="E327" s="2">
        <v>8092042</v>
      </c>
      <c r="F327" s="1" t="s">
        <v>468</v>
      </c>
    </row>
    <row r="328" spans="4:6" ht="15.75" customHeight="1">
      <c r="D328" s="1" t="s">
        <v>224</v>
      </c>
      <c r="E328" s="2">
        <v>8097760</v>
      </c>
      <c r="F328" s="1" t="s">
        <v>468</v>
      </c>
    </row>
    <row r="329" spans="4:6" ht="15.75" customHeight="1">
      <c r="D329" s="1" t="s">
        <v>532</v>
      </c>
      <c r="E329" s="2">
        <v>8102989</v>
      </c>
      <c r="F329" s="1" t="s">
        <v>468</v>
      </c>
    </row>
    <row r="330" spans="4:6" ht="15.75" customHeight="1">
      <c r="D330" s="1" t="s">
        <v>233</v>
      </c>
      <c r="E330" s="2">
        <v>8109921</v>
      </c>
      <c r="F330" s="1" t="s">
        <v>468</v>
      </c>
    </row>
    <row r="331" spans="4:6" ht="15.75" customHeight="1">
      <c r="D331" s="1" t="s">
        <v>234</v>
      </c>
      <c r="E331" s="2">
        <v>8109922</v>
      </c>
      <c r="F331" s="1" t="s">
        <v>468</v>
      </c>
    </row>
    <row r="332" spans="4:6" ht="15.75" customHeight="1">
      <c r="D332" s="1" t="s">
        <v>236</v>
      </c>
      <c r="E332" s="2">
        <v>8122057</v>
      </c>
      <c r="F332" s="1" t="s">
        <v>468</v>
      </c>
    </row>
    <row r="333" spans="4:6" ht="15.75" customHeight="1">
      <c r="D333" s="1" t="s">
        <v>237</v>
      </c>
      <c r="E333" s="2">
        <v>8128256</v>
      </c>
      <c r="F333" s="1" t="s">
        <v>468</v>
      </c>
    </row>
    <row r="334" spans="4:6" ht="15.75" customHeight="1">
      <c r="D334" s="1" t="s">
        <v>385</v>
      </c>
      <c r="E334" s="2">
        <v>8157030</v>
      </c>
      <c r="F334" s="1" t="s">
        <v>460</v>
      </c>
    </row>
    <row r="335" spans="4:6" ht="15.75" customHeight="1">
      <c r="D335" s="1" t="s">
        <v>391</v>
      </c>
      <c r="E335" s="2">
        <v>8158633</v>
      </c>
      <c r="F335" s="1" t="s">
        <v>460</v>
      </c>
    </row>
    <row r="336" spans="4:6" ht="15.75" customHeight="1">
      <c r="D336" s="1" t="s">
        <v>371</v>
      </c>
      <c r="E336" s="2">
        <v>8105640</v>
      </c>
      <c r="F336" s="1" t="s">
        <v>460</v>
      </c>
    </row>
    <row r="337" spans="4:6" ht="15.75" customHeight="1">
      <c r="D337" s="1" t="s">
        <v>373</v>
      </c>
      <c r="E337" s="2">
        <v>8109227</v>
      </c>
      <c r="F337" s="1" t="s">
        <v>460</v>
      </c>
    </row>
    <row r="338" spans="4:6" ht="15.75" customHeight="1">
      <c r="D338" s="1" t="s">
        <v>533</v>
      </c>
      <c r="E338" s="2">
        <v>8157208</v>
      </c>
      <c r="F338" s="1" t="s">
        <v>460</v>
      </c>
    </row>
    <row r="339" spans="4:6" ht="15.75" customHeight="1">
      <c r="D339" s="1" t="s">
        <v>388</v>
      </c>
      <c r="E339" s="2">
        <v>8157364</v>
      </c>
      <c r="F339" s="1" t="s">
        <v>460</v>
      </c>
    </row>
    <row r="340" spans="4:6" ht="15.75" customHeight="1">
      <c r="D340" s="1" t="s">
        <v>389</v>
      </c>
      <c r="E340" s="2">
        <v>8158271</v>
      </c>
      <c r="F340" s="1" t="s">
        <v>460</v>
      </c>
    </row>
    <row r="341" spans="4:6" ht="15.75" customHeight="1">
      <c r="D341" s="1" t="s">
        <v>405</v>
      </c>
      <c r="E341" s="2">
        <v>8089045</v>
      </c>
      <c r="F341" s="1" t="s">
        <v>465</v>
      </c>
    </row>
    <row r="342" spans="4:6" ht="15.75" customHeight="1">
      <c r="D342" s="1" t="s">
        <v>409</v>
      </c>
      <c r="E342" s="2">
        <v>8099057</v>
      </c>
      <c r="F342" s="1" t="s">
        <v>465</v>
      </c>
    </row>
    <row r="343" spans="4:6" ht="15.75" customHeight="1">
      <c r="D343" s="1" t="s">
        <v>411</v>
      </c>
      <c r="E343" s="2">
        <v>8109230</v>
      </c>
      <c r="F343" s="1" t="s">
        <v>465</v>
      </c>
    </row>
    <row r="344" spans="4:6" ht="15.75" customHeight="1">
      <c r="D344" s="1" t="s">
        <v>534</v>
      </c>
      <c r="E344" s="2">
        <v>8109923</v>
      </c>
      <c r="F344" s="1" t="s">
        <v>465</v>
      </c>
    </row>
    <row r="345" spans="4:6" ht="15.75" customHeight="1">
      <c r="D345" s="1" t="s">
        <v>415</v>
      </c>
      <c r="E345" s="2">
        <v>8112822</v>
      </c>
      <c r="F345" s="1" t="s">
        <v>465</v>
      </c>
    </row>
    <row r="346" spans="4:6" ht="15.75" customHeight="1">
      <c r="D346" s="1" t="s">
        <v>172</v>
      </c>
      <c r="E346" s="2">
        <v>8126749</v>
      </c>
      <c r="F346" s="1" t="s">
        <v>461</v>
      </c>
    </row>
    <row r="347" spans="4:6" ht="15.75" customHeight="1">
      <c r="D347" s="1" t="s">
        <v>182</v>
      </c>
      <c r="E347" s="2">
        <v>8099252</v>
      </c>
      <c r="F347" s="1" t="s">
        <v>499</v>
      </c>
    </row>
    <row r="348" spans="4:6" ht="15.75" customHeight="1">
      <c r="D348" s="1" t="s">
        <v>67</v>
      </c>
      <c r="E348" s="2">
        <v>7595717</v>
      </c>
      <c r="F348" s="1" t="s">
        <v>461</v>
      </c>
    </row>
    <row r="349" spans="4:6" ht="15.75" customHeight="1">
      <c r="D349" s="1" t="s">
        <v>535</v>
      </c>
      <c r="E349" s="2">
        <v>8022190</v>
      </c>
      <c r="F349" s="1" t="s">
        <v>461</v>
      </c>
    </row>
    <row r="350" spans="4:6" ht="15.75" customHeight="1">
      <c r="D350" s="1" t="s">
        <v>125</v>
      </c>
      <c r="E350" s="2">
        <v>8025726</v>
      </c>
      <c r="F350" s="1" t="s">
        <v>461</v>
      </c>
    </row>
    <row r="351" spans="4:6" ht="15.75" customHeight="1">
      <c r="D351" s="3" t="s">
        <v>536</v>
      </c>
      <c r="E351" s="2">
        <v>7993047</v>
      </c>
      <c r="F351" s="1" t="s">
        <v>468</v>
      </c>
    </row>
    <row r="352" spans="4:6" ht="15.75" customHeight="1">
      <c r="D352" s="1" t="s">
        <v>390</v>
      </c>
      <c r="E352" s="2">
        <v>8158630</v>
      </c>
      <c r="F352" s="1" t="s">
        <v>460</v>
      </c>
    </row>
    <row r="353" spans="4:6" ht="15.75" customHeight="1">
      <c r="D353" s="1" t="s">
        <v>197</v>
      </c>
      <c r="E353" s="2">
        <v>7633564</v>
      </c>
      <c r="F353" s="1" t="s">
        <v>468</v>
      </c>
    </row>
    <row r="354" spans="4:6" ht="15.75" customHeight="1">
      <c r="D354" s="1" t="s">
        <v>238</v>
      </c>
      <c r="E354" s="2">
        <v>7674980</v>
      </c>
      <c r="F354" s="1" t="s">
        <v>488</v>
      </c>
    </row>
    <row r="355" spans="4:6" ht="15.75" customHeight="1">
      <c r="D355" s="1" t="s">
        <v>455</v>
      </c>
      <c r="E355" s="2">
        <v>8158441</v>
      </c>
      <c r="F355" s="1" t="s">
        <v>493</v>
      </c>
    </row>
    <row r="356" spans="4:6" ht="15.75" customHeight="1">
      <c r="D356" s="1" t="s">
        <v>454</v>
      </c>
      <c r="E356" s="2">
        <v>8158233</v>
      </c>
      <c r="F356" s="1" t="s">
        <v>493</v>
      </c>
    </row>
    <row r="357" spans="4:6" ht="15.75" customHeight="1">
      <c r="D357" s="1" t="s">
        <v>448</v>
      </c>
      <c r="E357" s="2">
        <v>8158632</v>
      </c>
      <c r="F357" s="1" t="s">
        <v>485</v>
      </c>
    </row>
    <row r="358" spans="4:6" ht="15.75" customHeight="1">
      <c r="D358" s="1" t="s">
        <v>449</v>
      </c>
      <c r="E358" s="2">
        <v>8159060</v>
      </c>
      <c r="F358" s="1" t="s">
        <v>485</v>
      </c>
    </row>
    <row r="359" spans="4:6" ht="15.75" customHeight="1">
      <c r="D359" s="1" t="s">
        <v>56</v>
      </c>
      <c r="E359" s="2">
        <v>8109225</v>
      </c>
      <c r="F359" s="1" t="s">
        <v>463</v>
      </c>
    </row>
    <row r="360" spans="4:6" ht="15.75" customHeight="1">
      <c r="D360" s="1" t="s">
        <v>171</v>
      </c>
      <c r="E360" s="2">
        <v>8109226</v>
      </c>
      <c r="F360" s="1" t="s">
        <v>461</v>
      </c>
    </row>
    <row r="361" spans="4:6" ht="15.75" customHeight="1">
      <c r="D361" s="1" t="s">
        <v>384</v>
      </c>
      <c r="E361" s="2">
        <v>8156795</v>
      </c>
      <c r="F361" s="1" t="s">
        <v>460</v>
      </c>
    </row>
    <row r="362" spans="4:6" ht="15.75" customHeight="1">
      <c r="D362" s="1" t="s">
        <v>374</v>
      </c>
      <c r="E362" s="2">
        <v>8109229</v>
      </c>
      <c r="F362" s="1" t="s">
        <v>460</v>
      </c>
    </row>
    <row r="363" spans="4:6" ht="15.75" customHeight="1">
      <c r="D363" s="1" t="s">
        <v>381</v>
      </c>
      <c r="E363" s="2">
        <v>8146371</v>
      </c>
      <c r="F363" s="1" t="s">
        <v>460</v>
      </c>
    </row>
    <row r="364" spans="4:6" ht="15.75" customHeight="1">
      <c r="D364" s="1" t="s">
        <v>383</v>
      </c>
      <c r="E364" s="2">
        <v>8155516</v>
      </c>
      <c r="F364" s="1" t="s">
        <v>460</v>
      </c>
    </row>
    <row r="365" spans="4:6" ht="15.75" customHeight="1">
      <c r="D365" s="1" t="s">
        <v>537</v>
      </c>
      <c r="E365" s="2">
        <v>8140667</v>
      </c>
      <c r="F365" s="1" t="s">
        <v>465</v>
      </c>
    </row>
    <row r="366" spans="4:6" ht="15.75" customHeight="1">
      <c r="D366" s="1" t="s">
        <v>443</v>
      </c>
      <c r="E366" s="2">
        <v>8157675</v>
      </c>
      <c r="F366" s="1" t="s">
        <v>485</v>
      </c>
    </row>
    <row r="367" spans="4:6" ht="15.75" customHeight="1">
      <c r="D367" s="1" t="s">
        <v>538</v>
      </c>
      <c r="E367" s="2">
        <v>8095709</v>
      </c>
      <c r="F367" s="1" t="s">
        <v>468</v>
      </c>
    </row>
    <row r="368" spans="4:6" ht="15.75" customHeight="1">
      <c r="D368" s="1" t="s">
        <v>54</v>
      </c>
      <c r="E368" s="2">
        <v>8105341</v>
      </c>
      <c r="F368" s="1" t="s">
        <v>463</v>
      </c>
    </row>
    <row r="369" spans="4:6" ht="15.75" customHeight="1">
      <c r="D369" s="1" t="s">
        <v>539</v>
      </c>
      <c r="E369" s="2">
        <v>8106817</v>
      </c>
      <c r="F369" s="1" t="s">
        <v>493</v>
      </c>
    </row>
    <row r="370" spans="4:6" ht="15.75" customHeight="1">
      <c r="D370" s="1" t="s">
        <v>540</v>
      </c>
      <c r="E370" s="2">
        <v>8106814</v>
      </c>
      <c r="F370" s="1" t="s">
        <v>541</v>
      </c>
    </row>
    <row r="371" spans="4:6" ht="15.75" customHeight="1">
      <c r="D371" s="1" t="s">
        <v>542</v>
      </c>
      <c r="E371" s="2" t="s">
        <v>543</v>
      </c>
      <c r="F371" s="1" t="s">
        <v>541</v>
      </c>
    </row>
    <row r="372" spans="4:6" ht="15.75" customHeight="1">
      <c r="D372" s="1" t="s">
        <v>544</v>
      </c>
      <c r="E372" s="2" t="s">
        <v>545</v>
      </c>
      <c r="F372" s="1" t="s">
        <v>541</v>
      </c>
    </row>
    <row r="373" spans="4:6" ht="15.75" customHeight="1">
      <c r="D373" s="1" t="s">
        <v>546</v>
      </c>
      <c r="E373" s="2" t="s">
        <v>547</v>
      </c>
      <c r="F373" s="1" t="s">
        <v>541</v>
      </c>
    </row>
    <row r="374" spans="4:6" ht="15.75" customHeight="1">
      <c r="D374" s="1" t="s">
        <v>438</v>
      </c>
      <c r="E374" s="2">
        <v>8156682</v>
      </c>
      <c r="F374" s="1" t="s">
        <v>485</v>
      </c>
    </row>
    <row r="375" spans="4:6" ht="15.75" customHeight="1">
      <c r="D375" s="1" t="s">
        <v>440</v>
      </c>
      <c r="E375" s="2">
        <v>8156685</v>
      </c>
      <c r="F375" s="1" t="s">
        <v>485</v>
      </c>
    </row>
    <row r="376" spans="4:6" ht="15.75" customHeight="1">
      <c r="D376" s="3" t="s">
        <v>548</v>
      </c>
      <c r="E376" s="9">
        <v>8047213</v>
      </c>
      <c r="F376" s="1" t="s">
        <v>492</v>
      </c>
    </row>
    <row r="377" spans="4:6" ht="15.75" customHeight="1">
      <c r="D377" s="1" t="s">
        <v>179</v>
      </c>
      <c r="E377" s="9">
        <v>7892320</v>
      </c>
      <c r="F377" s="1" t="s">
        <v>499</v>
      </c>
    </row>
    <row r="378" spans="4:6" ht="15.75" customHeight="1">
      <c r="D378" s="1" t="s">
        <v>549</v>
      </c>
      <c r="E378" s="2">
        <v>7892321</v>
      </c>
      <c r="F378" s="1" t="s">
        <v>499</v>
      </c>
    </row>
    <row r="379" spans="4:6" ht="15.75" customHeight="1">
      <c r="D379" s="1" t="s">
        <v>188</v>
      </c>
      <c r="E379" s="9">
        <v>7897757</v>
      </c>
      <c r="F379" s="1" t="s">
        <v>468</v>
      </c>
    </row>
    <row r="380" spans="4:6" ht="15.75" customHeight="1">
      <c r="D380" s="1" t="s">
        <v>550</v>
      </c>
      <c r="E380" s="2">
        <v>7775324</v>
      </c>
      <c r="F380" s="1" t="s">
        <v>488</v>
      </c>
    </row>
    <row r="381" spans="4:6" ht="15.75" customHeight="1">
      <c r="D381" s="3" t="s">
        <v>551</v>
      </c>
      <c r="E381" s="2">
        <v>7941295</v>
      </c>
      <c r="F381" s="1" t="s">
        <v>488</v>
      </c>
    </row>
    <row r="382" spans="4:6" ht="15.75" customHeight="1">
      <c r="D382" s="1" t="s">
        <v>280</v>
      </c>
      <c r="E382" s="2">
        <v>8014287</v>
      </c>
      <c r="F382" s="1" t="s">
        <v>488</v>
      </c>
    </row>
    <row r="383" spans="4:6" ht="15.75" customHeight="1">
      <c r="D383" s="3" t="s">
        <v>552</v>
      </c>
      <c r="E383" s="2">
        <v>8041353</v>
      </c>
      <c r="F383" s="1" t="s">
        <v>488</v>
      </c>
    </row>
    <row r="384" spans="4:6" ht="15.75" customHeight="1">
      <c r="D384" s="1" t="s">
        <v>312</v>
      </c>
      <c r="E384" s="2">
        <v>8054610</v>
      </c>
      <c r="F384" s="1" t="s">
        <v>488</v>
      </c>
    </row>
    <row r="385" spans="4:6" ht="15.75" customHeight="1">
      <c r="D385" s="1" t="s">
        <v>553</v>
      </c>
      <c r="E385" s="2">
        <v>8100715</v>
      </c>
      <c r="F385" s="1" t="s">
        <v>488</v>
      </c>
    </row>
    <row r="386" spans="4:6" ht="15.75" customHeight="1">
      <c r="D386" s="1" t="s">
        <v>367</v>
      </c>
      <c r="E386" s="2">
        <v>8150716</v>
      </c>
      <c r="F386" s="1" t="s">
        <v>488</v>
      </c>
    </row>
    <row r="387" spans="4:6" ht="15.75" customHeight="1">
      <c r="D387" s="1" t="s">
        <v>368</v>
      </c>
      <c r="E387" s="9">
        <v>7596599</v>
      </c>
      <c r="F387" s="1" t="s">
        <v>460</v>
      </c>
    </row>
    <row r="388" spans="4:6" ht="15.75" customHeight="1">
      <c r="D388" s="1" t="s">
        <v>382</v>
      </c>
      <c r="E388" s="2">
        <v>8146782</v>
      </c>
      <c r="F388" s="1" t="s">
        <v>460</v>
      </c>
    </row>
    <row r="389" spans="4:6" ht="15.75" customHeight="1">
      <c r="D389" s="1" t="s">
        <v>378</v>
      </c>
      <c r="E389" s="2">
        <v>8130582</v>
      </c>
      <c r="F389" s="1" t="s">
        <v>460</v>
      </c>
    </row>
    <row r="390" spans="4:6" ht="15.75" customHeight="1">
      <c r="D390" s="1" t="s">
        <v>433</v>
      </c>
      <c r="E390" s="2">
        <v>8153860</v>
      </c>
      <c r="F390" s="1" t="s">
        <v>485</v>
      </c>
    </row>
    <row r="391" spans="4:6" ht="15.75" customHeight="1">
      <c r="D391" s="1" t="s">
        <v>444</v>
      </c>
      <c r="E391" s="2">
        <v>8157677</v>
      </c>
      <c r="F391" s="1" t="s">
        <v>485</v>
      </c>
    </row>
    <row r="392" spans="4:6" ht="15.75" customHeight="1">
      <c r="D392" s="3" t="s">
        <v>554</v>
      </c>
      <c r="E392" s="2">
        <v>8067424</v>
      </c>
      <c r="F392" s="1" t="s">
        <v>485</v>
      </c>
    </row>
    <row r="393" spans="4:6" ht="15.75" customHeight="1">
      <c r="D393" s="1" t="s">
        <v>434</v>
      </c>
      <c r="E393" s="2">
        <v>8154164</v>
      </c>
      <c r="F393" s="1" t="s">
        <v>485</v>
      </c>
    </row>
    <row r="394" spans="4:6" ht="15.75" customHeight="1">
      <c r="D394" s="3" t="s">
        <v>555</v>
      </c>
      <c r="E394" s="2">
        <v>7960543</v>
      </c>
      <c r="F394" s="1" t="s">
        <v>485</v>
      </c>
    </row>
    <row r="395" spans="4:6" ht="15.75" customHeight="1">
      <c r="D395" s="1" t="s">
        <v>202</v>
      </c>
      <c r="E395" s="2">
        <v>7960740</v>
      </c>
      <c r="F395" s="1" t="s">
        <v>468</v>
      </c>
    </row>
    <row r="396" spans="4:6" ht="15.75" customHeight="1">
      <c r="D396" s="3" t="s">
        <v>556</v>
      </c>
      <c r="E396" s="2">
        <v>7982221</v>
      </c>
      <c r="F396" s="1" t="s">
        <v>468</v>
      </c>
    </row>
    <row r="397" spans="4:6" ht="15.75" customHeight="1">
      <c r="D397" s="1" t="s">
        <v>425</v>
      </c>
      <c r="E397" s="2">
        <v>7905327</v>
      </c>
      <c r="F397" s="1" t="s">
        <v>485</v>
      </c>
    </row>
    <row r="398" spans="4:6" ht="15.75" customHeight="1">
      <c r="D398" s="1" t="s">
        <v>358</v>
      </c>
      <c r="E398" s="2">
        <v>8111275</v>
      </c>
      <c r="F398" s="1" t="s">
        <v>488</v>
      </c>
    </row>
    <row r="399" spans="4:6" ht="15.75" customHeight="1">
      <c r="D399" s="1" t="s">
        <v>557</v>
      </c>
      <c r="E399" s="2">
        <v>8106820</v>
      </c>
      <c r="F399" s="1" t="s">
        <v>463</v>
      </c>
    </row>
    <row r="400" spans="4:6" ht="15.75" customHeight="1">
      <c r="D400" s="1" t="s">
        <v>50</v>
      </c>
      <c r="E400" s="2">
        <v>8090434</v>
      </c>
      <c r="F400" s="1" t="s">
        <v>463</v>
      </c>
    </row>
    <row r="401" spans="4:6" ht="15.75" customHeight="1">
      <c r="D401" s="1" t="s">
        <v>558</v>
      </c>
      <c r="E401" s="2">
        <v>8130239</v>
      </c>
      <c r="F401" s="1" t="s">
        <v>485</v>
      </c>
    </row>
    <row r="402" spans="4:6" ht="15.75" customHeight="1">
      <c r="D402" s="1" t="s">
        <v>360</v>
      </c>
      <c r="E402" s="2">
        <v>8142726</v>
      </c>
      <c r="F402" s="1" t="s">
        <v>488</v>
      </c>
    </row>
    <row r="403" spans="4:6" ht="15.75" customHeight="1">
      <c r="D403" s="1" t="s">
        <v>309</v>
      </c>
      <c r="E403" s="2">
        <v>8048032</v>
      </c>
      <c r="F403" s="1" t="s">
        <v>488</v>
      </c>
    </row>
    <row r="404" spans="4:6" ht="15.75" customHeight="1">
      <c r="D404" s="1" t="s">
        <v>366</v>
      </c>
      <c r="E404" s="2">
        <v>8146744</v>
      </c>
      <c r="F404" s="1" t="s">
        <v>488</v>
      </c>
    </row>
    <row r="405" spans="4:6" ht="15.75" customHeight="1">
      <c r="D405" s="1" t="s">
        <v>272</v>
      </c>
      <c r="E405" s="2">
        <v>7963747</v>
      </c>
      <c r="F405" s="1" t="s">
        <v>488</v>
      </c>
    </row>
    <row r="406" spans="4:6" ht="15.75" customHeight="1">
      <c r="D406" s="1" t="s">
        <v>310</v>
      </c>
      <c r="E406" s="2">
        <v>8053448</v>
      </c>
      <c r="F406" s="1" t="s">
        <v>488</v>
      </c>
    </row>
    <row r="407" spans="4:6" ht="15.75" customHeight="1">
      <c r="D407" s="1" t="s">
        <v>456</v>
      </c>
      <c r="E407" s="10">
        <v>8170235</v>
      </c>
      <c r="F407" s="1" t="s">
        <v>559</v>
      </c>
    </row>
    <row r="408" spans="4:6" ht="15.75" customHeight="1">
      <c r="D408" s="1" t="s">
        <v>560</v>
      </c>
      <c r="E408" s="11" t="s">
        <v>561</v>
      </c>
      <c r="F408" s="1" t="s">
        <v>562</v>
      </c>
    </row>
    <row r="409" spans="4:6" ht="15.75" customHeight="1">
      <c r="D409" s="1" t="s">
        <v>563</v>
      </c>
      <c r="E409" s="11" t="s">
        <v>564</v>
      </c>
      <c r="F409" s="1" t="s">
        <v>562</v>
      </c>
    </row>
    <row r="410" spans="4:6" ht="15.75" customHeight="1">
      <c r="D410" s="1" t="s">
        <v>565</v>
      </c>
      <c r="E410" s="11" t="s">
        <v>566</v>
      </c>
      <c r="F410" s="1" t="s">
        <v>562</v>
      </c>
    </row>
    <row r="411" spans="4:6" ht="15.75" customHeight="1">
      <c r="D411" s="1" t="s">
        <v>567</v>
      </c>
      <c r="E411" s="11" t="s">
        <v>568</v>
      </c>
      <c r="F411" s="1" t="s">
        <v>562</v>
      </c>
    </row>
    <row r="412" spans="4:6" ht="15.75" customHeight="1">
      <c r="D412" s="1" t="s">
        <v>569</v>
      </c>
      <c r="E412" s="12"/>
    </row>
    <row r="413" spans="4:6" ht="15.75" customHeight="1">
      <c r="D413" s="1" t="s">
        <v>570</v>
      </c>
      <c r="E413" s="2">
        <v>8038775</v>
      </c>
      <c r="F413" s="1" t="s">
        <v>465</v>
      </c>
    </row>
    <row r="414" spans="4:6" ht="15.75" customHeight="1">
      <c r="D414" s="1" t="s">
        <v>571</v>
      </c>
      <c r="E414" s="2">
        <v>8038776</v>
      </c>
      <c r="F414" s="1" t="s">
        <v>465</v>
      </c>
    </row>
    <row r="415" spans="4:6" ht="15.75" customHeight="1">
      <c r="D415" s="1" t="s">
        <v>572</v>
      </c>
      <c r="E415" s="2">
        <v>8038339</v>
      </c>
      <c r="F415" s="1" t="s">
        <v>463</v>
      </c>
    </row>
    <row r="416" spans="4:6" ht="15.75" customHeight="1">
      <c r="D416" s="1" t="s">
        <v>573</v>
      </c>
      <c r="E416" s="2">
        <v>8037465</v>
      </c>
      <c r="F416" s="1" t="s">
        <v>465</v>
      </c>
    </row>
    <row r="417" spans="4:6" ht="15.75" customHeight="1">
      <c r="D417" s="1" t="s">
        <v>574</v>
      </c>
      <c r="E417" s="2">
        <v>7327934</v>
      </c>
      <c r="F417" s="1" t="s">
        <v>461</v>
      </c>
    </row>
    <row r="418" spans="4:6" ht="15.75" customHeight="1">
      <c r="D418" s="1" t="s">
        <v>575</v>
      </c>
      <c r="E418" s="2">
        <v>7288979</v>
      </c>
      <c r="F418" s="1" t="s">
        <v>460</v>
      </c>
    </row>
    <row r="419" spans="4:6" ht="15.75" customHeight="1">
      <c r="D419" s="1" t="s">
        <v>576</v>
      </c>
      <c r="E419" s="2">
        <v>7057488</v>
      </c>
      <c r="F419" s="1" t="s">
        <v>465</v>
      </c>
    </row>
    <row r="420" spans="4:6" ht="15.75" customHeight="1">
      <c r="D420" s="1" t="s">
        <v>577</v>
      </c>
      <c r="E420" s="2">
        <v>7823093</v>
      </c>
      <c r="F420" s="1" t="s">
        <v>468</v>
      </c>
    </row>
    <row r="421" spans="4:6" ht="15.75" customHeight="1">
      <c r="D421" s="1" t="s">
        <v>578</v>
      </c>
      <c r="E421" s="2">
        <v>7137656</v>
      </c>
      <c r="F421" s="1" t="s">
        <v>468</v>
      </c>
    </row>
    <row r="422" spans="4:6" ht="15.75" customHeight="1">
      <c r="D422" s="1" t="s">
        <v>579</v>
      </c>
      <c r="E422" s="2">
        <v>7137618</v>
      </c>
      <c r="F422" s="1" t="s">
        <v>468</v>
      </c>
    </row>
    <row r="423" spans="4:6" ht="15.75" customHeight="1">
      <c r="D423" s="1" t="s">
        <v>580</v>
      </c>
      <c r="E423" s="2">
        <v>7770047</v>
      </c>
      <c r="F423" s="1" t="s">
        <v>468</v>
      </c>
    </row>
    <row r="424" spans="4:6" ht="15.75" customHeight="1">
      <c r="D424" s="1" t="s">
        <v>581</v>
      </c>
      <c r="E424" s="2">
        <v>7296389</v>
      </c>
      <c r="F424" s="1" t="s">
        <v>468</v>
      </c>
    </row>
    <row r="425" spans="4:6" ht="15.75" customHeight="1">
      <c r="D425" s="1" t="s">
        <v>582</v>
      </c>
      <c r="E425" s="2">
        <v>7014015</v>
      </c>
      <c r="F425" s="1" t="s">
        <v>465</v>
      </c>
    </row>
    <row r="426" spans="4:6" ht="15.75" customHeight="1">
      <c r="D426" s="1" t="s">
        <v>583</v>
      </c>
      <c r="E426" s="2">
        <v>7267614</v>
      </c>
      <c r="F426" s="1" t="s">
        <v>461</v>
      </c>
    </row>
    <row r="427" spans="4:6" ht="15.75" customHeight="1">
      <c r="D427" s="1" t="s">
        <v>584</v>
      </c>
      <c r="E427" s="2">
        <v>7601740</v>
      </c>
      <c r="F427" s="1" t="s">
        <v>468</v>
      </c>
    </row>
    <row r="428" spans="4:6" ht="15.75" customHeight="1">
      <c r="D428" s="1" t="s">
        <v>585</v>
      </c>
      <c r="E428" s="2">
        <v>7660137</v>
      </c>
      <c r="F428" s="1" t="s">
        <v>468</v>
      </c>
    </row>
    <row r="429" spans="4:6" ht="15.75" customHeight="1">
      <c r="D429" s="1" t="s">
        <v>586</v>
      </c>
      <c r="E429" s="2">
        <v>8157976</v>
      </c>
      <c r="F429" s="1" t="s">
        <v>468</v>
      </c>
    </row>
    <row r="430" spans="4:6" ht="15.75" customHeight="1">
      <c r="D430" s="1" t="s">
        <v>587</v>
      </c>
      <c r="E430" s="2">
        <v>7014723</v>
      </c>
      <c r="F430" s="1" t="s">
        <v>468</v>
      </c>
    </row>
    <row r="431" spans="4:6" ht="15.75" customHeight="1">
      <c r="D431" s="1" t="s">
        <v>588</v>
      </c>
      <c r="E431" s="2">
        <v>7591226</v>
      </c>
      <c r="F431" s="1" t="s">
        <v>468</v>
      </c>
    </row>
    <row r="432" spans="4:6" ht="15.75" customHeight="1">
      <c r="D432" s="1" t="s">
        <v>589</v>
      </c>
      <c r="E432" s="2">
        <v>8072691</v>
      </c>
      <c r="F432" s="1" t="s">
        <v>468</v>
      </c>
    </row>
    <row r="433" spans="4:6" ht="15.75" customHeight="1">
      <c r="D433" s="1" t="s">
        <v>590</v>
      </c>
      <c r="E433" s="2" t="s">
        <v>591</v>
      </c>
      <c r="F433" s="1" t="s">
        <v>468</v>
      </c>
    </row>
    <row r="434" spans="4:6" ht="15.75" customHeight="1">
      <c r="D434" s="1" t="s">
        <v>592</v>
      </c>
      <c r="E434" s="2">
        <v>7942238</v>
      </c>
      <c r="F434" s="1" t="s">
        <v>461</v>
      </c>
    </row>
    <row r="435" spans="4:6" ht="15.75" customHeight="1">
      <c r="D435" s="1" t="s">
        <v>593</v>
      </c>
      <c r="E435" s="2">
        <v>7904307</v>
      </c>
      <c r="F435" s="1" t="s">
        <v>461</v>
      </c>
    </row>
    <row r="436" spans="4:6" ht="15.75" customHeight="1">
      <c r="D436" s="1" t="s">
        <v>594</v>
      </c>
      <c r="E436" s="6">
        <v>7137634</v>
      </c>
      <c r="F436" s="1" t="s">
        <v>461</v>
      </c>
    </row>
    <row r="437" spans="4:6" ht="15.75" customHeight="1">
      <c r="D437" s="1" t="s">
        <v>595</v>
      </c>
      <c r="E437" s="2">
        <v>7591234</v>
      </c>
      <c r="F437" s="1" t="s">
        <v>461</v>
      </c>
    </row>
    <row r="438" spans="4:6" ht="15.75" customHeight="1">
      <c r="D438" s="1" t="s">
        <v>596</v>
      </c>
      <c r="E438" s="2">
        <v>7874116</v>
      </c>
      <c r="F438" s="1" t="s">
        <v>488</v>
      </c>
    </row>
    <row r="439" spans="4:6" ht="15.75" customHeight="1">
      <c r="D439" s="1" t="s">
        <v>597</v>
      </c>
      <c r="E439" s="2">
        <v>7944896</v>
      </c>
      <c r="F439" s="1" t="s">
        <v>488</v>
      </c>
    </row>
    <row r="440" spans="4:6" ht="15.75" customHeight="1">
      <c r="D440" s="1" t="s">
        <v>598</v>
      </c>
      <c r="E440" s="2">
        <v>8112144</v>
      </c>
      <c r="F440" s="1" t="s">
        <v>488</v>
      </c>
    </row>
    <row r="441" spans="4:6" ht="15.75" customHeight="1">
      <c r="D441" s="1" t="s">
        <v>250</v>
      </c>
      <c r="E441" s="2">
        <v>7868257</v>
      </c>
      <c r="F441" s="1" t="s">
        <v>488</v>
      </c>
    </row>
    <row r="442" spans="4:6" ht="15.75" customHeight="1">
      <c r="D442" s="1" t="s">
        <v>599</v>
      </c>
      <c r="E442" s="2">
        <v>7848606</v>
      </c>
      <c r="F442" s="1" t="s">
        <v>461</v>
      </c>
    </row>
    <row r="443" spans="4:6" ht="15.75" customHeight="1">
      <c r="D443" s="1" t="s">
        <v>600</v>
      </c>
      <c r="E443" s="2">
        <v>7713246</v>
      </c>
      <c r="F443" s="1" t="s">
        <v>461</v>
      </c>
    </row>
    <row r="444" spans="4:6" ht="15.75" customHeight="1">
      <c r="D444" s="1" t="s">
        <v>601</v>
      </c>
      <c r="E444" s="2">
        <v>7601742</v>
      </c>
      <c r="F444" s="1" t="s">
        <v>461</v>
      </c>
    </row>
    <row r="445" spans="4:6" ht="15.75" customHeight="1">
      <c r="D445" s="1" t="s">
        <v>602</v>
      </c>
      <c r="E445" s="2">
        <v>7633566</v>
      </c>
      <c r="F445" s="1" t="s">
        <v>461</v>
      </c>
    </row>
    <row r="446" spans="4:6" ht="15.75" customHeight="1">
      <c r="D446" s="1" t="s">
        <v>603</v>
      </c>
      <c r="E446" s="2">
        <v>7713248</v>
      </c>
      <c r="F446" s="1" t="s">
        <v>461</v>
      </c>
    </row>
    <row r="447" spans="4:6" ht="15.75" customHeight="1">
      <c r="D447" s="1" t="s">
        <v>604</v>
      </c>
      <c r="E447" s="2">
        <v>7854337</v>
      </c>
      <c r="F447" s="1" t="s">
        <v>461</v>
      </c>
    </row>
    <row r="448" spans="4:6" ht="15.75" customHeight="1">
      <c r="D448" s="1" t="s">
        <v>605</v>
      </c>
      <c r="E448" s="2">
        <v>7854338</v>
      </c>
      <c r="F448" s="1" t="s">
        <v>461</v>
      </c>
    </row>
    <row r="449" spans="4:6" ht="15.75" customHeight="1">
      <c r="D449" s="1" t="s">
        <v>606</v>
      </c>
      <c r="E449" s="2">
        <v>7880855</v>
      </c>
      <c r="F449" s="1" t="s">
        <v>461</v>
      </c>
    </row>
    <row r="450" spans="4:6" ht="15.75" customHeight="1">
      <c r="D450" s="1" t="s">
        <v>607</v>
      </c>
      <c r="E450" s="2">
        <v>7887442</v>
      </c>
      <c r="F450" s="1" t="s">
        <v>461</v>
      </c>
    </row>
    <row r="451" spans="4:6" ht="15.75" customHeight="1">
      <c r="D451" s="1" t="s">
        <v>608</v>
      </c>
      <c r="E451" s="2">
        <v>7842287</v>
      </c>
      <c r="F451" s="1" t="s">
        <v>461</v>
      </c>
    </row>
    <row r="452" spans="4:6" ht="15.75" customHeight="1">
      <c r="D452" s="1" t="s">
        <v>609</v>
      </c>
      <c r="E452" s="2">
        <v>7842289</v>
      </c>
      <c r="F452" s="1" t="s">
        <v>461</v>
      </c>
    </row>
    <row r="453" spans="4:6" ht="15.75" customHeight="1">
      <c r="D453" s="1" t="s">
        <v>610</v>
      </c>
      <c r="E453" s="2">
        <v>7867674</v>
      </c>
      <c r="F453" s="1" t="s">
        <v>461</v>
      </c>
    </row>
    <row r="454" spans="4:6" ht="15.75" customHeight="1">
      <c r="D454" s="1" t="s">
        <v>611</v>
      </c>
      <c r="E454" s="2">
        <v>7727423</v>
      </c>
      <c r="F454" s="1" t="s">
        <v>461</v>
      </c>
    </row>
    <row r="455" spans="4:6" ht="15.75" customHeight="1">
      <c r="D455" s="1" t="s">
        <v>612</v>
      </c>
      <c r="E455" s="2">
        <v>7633565</v>
      </c>
      <c r="F455" s="1" t="s">
        <v>461</v>
      </c>
    </row>
    <row r="456" spans="4:6" ht="15.75" customHeight="1">
      <c r="D456" s="1" t="s">
        <v>613</v>
      </c>
      <c r="E456" s="2">
        <v>7888356</v>
      </c>
      <c r="F456" s="1" t="s">
        <v>461</v>
      </c>
    </row>
    <row r="457" spans="4:6" ht="15.75" customHeight="1">
      <c r="D457" s="1" t="s">
        <v>614</v>
      </c>
      <c r="E457" s="2">
        <v>7867675</v>
      </c>
      <c r="F457" s="1" t="s">
        <v>461</v>
      </c>
    </row>
    <row r="458" spans="4:6" ht="15.75" customHeight="1">
      <c r="D458" s="1" t="s">
        <v>615</v>
      </c>
      <c r="E458" s="2">
        <v>7870900</v>
      </c>
      <c r="F458" s="1" t="s">
        <v>461</v>
      </c>
    </row>
    <row r="459" spans="4:6" ht="15.75" customHeight="1">
      <c r="D459" s="1" t="s">
        <v>616</v>
      </c>
      <c r="E459" s="2">
        <v>7867671</v>
      </c>
      <c r="F459" s="1" t="s">
        <v>461</v>
      </c>
    </row>
    <row r="460" spans="4:6" ht="15.75" customHeight="1">
      <c r="D460" s="1" t="s">
        <v>617</v>
      </c>
      <c r="E460" s="2" t="s">
        <v>591</v>
      </c>
      <c r="F460" s="1" t="s">
        <v>461</v>
      </c>
    </row>
    <row r="461" spans="4:6" ht="15.75" customHeight="1">
      <c r="D461" s="1" t="s">
        <v>618</v>
      </c>
      <c r="E461" s="2">
        <v>7856416</v>
      </c>
      <c r="F461" s="1" t="s">
        <v>461</v>
      </c>
    </row>
    <row r="462" spans="4:6" ht="15.75" customHeight="1">
      <c r="D462" s="1" t="s">
        <v>619</v>
      </c>
      <c r="E462" s="2">
        <v>7856418</v>
      </c>
      <c r="F462" s="1" t="s">
        <v>461</v>
      </c>
    </row>
    <row r="463" spans="4:6" ht="15.75" customHeight="1">
      <c r="D463" s="1" t="s">
        <v>620</v>
      </c>
      <c r="E463" s="2">
        <v>7835775</v>
      </c>
      <c r="F463" s="1" t="s">
        <v>461</v>
      </c>
    </row>
    <row r="464" spans="4:6" ht="15.75" customHeight="1">
      <c r="D464" s="1" t="s">
        <v>621</v>
      </c>
      <c r="E464" s="2">
        <v>7969037</v>
      </c>
      <c r="F464" s="1" t="s">
        <v>461</v>
      </c>
    </row>
    <row r="465" spans="4:6" ht="15.75" customHeight="1">
      <c r="D465" s="1" t="s">
        <v>622</v>
      </c>
      <c r="E465" s="2">
        <v>7963130</v>
      </c>
      <c r="F465" s="1" t="s">
        <v>461</v>
      </c>
    </row>
    <row r="466" spans="4:6" ht="15.75" customHeight="1">
      <c r="D466" s="1" t="s">
        <v>623</v>
      </c>
      <c r="E466" s="2">
        <v>7960741</v>
      </c>
      <c r="F466" s="1" t="s">
        <v>461</v>
      </c>
    </row>
    <row r="467" spans="4:6" ht="15.75" customHeight="1">
      <c r="D467" s="1" t="s">
        <v>624</v>
      </c>
      <c r="E467" s="2">
        <v>8014999</v>
      </c>
      <c r="F467" s="1" t="s">
        <v>461</v>
      </c>
    </row>
    <row r="468" spans="4:6" ht="15.75" customHeight="1">
      <c r="D468" s="1" t="s">
        <v>625</v>
      </c>
      <c r="E468" s="2">
        <v>8022187</v>
      </c>
      <c r="F468" s="1" t="s">
        <v>461</v>
      </c>
    </row>
    <row r="469" spans="4:6" ht="15.75" customHeight="1">
      <c r="D469" s="1" t="s">
        <v>626</v>
      </c>
      <c r="E469" s="2">
        <v>8072690</v>
      </c>
      <c r="F469" s="1" t="s">
        <v>461</v>
      </c>
    </row>
    <row r="470" spans="4:6" ht="15.75" customHeight="1">
      <c r="D470" s="1" t="s">
        <v>627</v>
      </c>
      <c r="E470" s="2">
        <v>7913434</v>
      </c>
      <c r="F470" s="1" t="s">
        <v>461</v>
      </c>
    </row>
    <row r="471" spans="4:6" ht="15.75" customHeight="1">
      <c r="D471" s="1" t="s">
        <v>628</v>
      </c>
      <c r="E471" s="2">
        <v>7901453</v>
      </c>
      <c r="F471" s="1" t="s">
        <v>461</v>
      </c>
    </row>
    <row r="472" spans="4:6" ht="15.75" customHeight="1">
      <c r="D472" s="1" t="s">
        <v>629</v>
      </c>
      <c r="E472" s="2">
        <v>7905272</v>
      </c>
      <c r="F472" s="1" t="s">
        <v>461</v>
      </c>
    </row>
    <row r="473" spans="4:6" ht="15.75" customHeight="1">
      <c r="D473" s="1" t="s">
        <v>630</v>
      </c>
      <c r="E473" s="2">
        <v>7909580</v>
      </c>
      <c r="F473" s="1" t="s">
        <v>461</v>
      </c>
    </row>
    <row r="474" spans="4:6" ht="15.75" customHeight="1">
      <c r="D474" s="1" t="s">
        <v>631</v>
      </c>
      <c r="E474" s="2">
        <v>7963133</v>
      </c>
      <c r="F474" s="1" t="s">
        <v>461</v>
      </c>
    </row>
    <row r="475" spans="4:6" ht="15.75" customHeight="1">
      <c r="D475" s="1" t="s">
        <v>632</v>
      </c>
      <c r="E475" s="2">
        <v>7960739</v>
      </c>
      <c r="F475" s="1" t="s">
        <v>461</v>
      </c>
    </row>
    <row r="476" spans="4:6" ht="15.75" customHeight="1">
      <c r="D476" s="1" t="s">
        <v>633</v>
      </c>
      <c r="E476" s="2">
        <v>7959089</v>
      </c>
      <c r="F476" s="1" t="s">
        <v>461</v>
      </c>
    </row>
    <row r="477" spans="4:6" ht="15.75" customHeight="1">
      <c r="D477" s="1" t="s">
        <v>634</v>
      </c>
      <c r="E477" s="2">
        <v>7971921</v>
      </c>
      <c r="F477" s="1" t="s">
        <v>461</v>
      </c>
    </row>
    <row r="478" spans="4:6" ht="15.75" customHeight="1">
      <c r="D478" s="1" t="s">
        <v>635</v>
      </c>
      <c r="E478" s="2">
        <v>7963135</v>
      </c>
      <c r="F478" s="1" t="s">
        <v>461</v>
      </c>
    </row>
    <row r="479" spans="4:6" ht="15.75" customHeight="1">
      <c r="D479" s="1" t="s">
        <v>636</v>
      </c>
      <c r="E479" s="2">
        <v>7959971</v>
      </c>
      <c r="F479" s="1" t="s">
        <v>461</v>
      </c>
    </row>
    <row r="480" spans="4:6" ht="15.75" customHeight="1">
      <c r="D480" s="1" t="s">
        <v>637</v>
      </c>
      <c r="E480" s="2">
        <v>8071088</v>
      </c>
      <c r="F480" s="1" t="s">
        <v>461</v>
      </c>
    </row>
    <row r="481" spans="4:6" ht="15.75" customHeight="1">
      <c r="D481" s="1" t="s">
        <v>638</v>
      </c>
      <c r="E481" s="2">
        <v>7929976</v>
      </c>
      <c r="F481" s="1" t="s">
        <v>461</v>
      </c>
    </row>
    <row r="482" spans="4:6" ht="15.75" customHeight="1">
      <c r="D482" s="1" t="s">
        <v>639</v>
      </c>
      <c r="E482" s="2">
        <v>7892601</v>
      </c>
      <c r="F482" s="1" t="s">
        <v>461</v>
      </c>
    </row>
    <row r="483" spans="4:6" ht="15.75" customHeight="1">
      <c r="D483" s="1" t="s">
        <v>640</v>
      </c>
      <c r="E483" s="2">
        <v>7960756</v>
      </c>
      <c r="F483" s="1" t="s">
        <v>461</v>
      </c>
    </row>
    <row r="484" spans="4:6" ht="15.75" customHeight="1">
      <c r="D484" s="1" t="s">
        <v>641</v>
      </c>
      <c r="E484" s="2">
        <v>7960751</v>
      </c>
      <c r="F484" s="1" t="s">
        <v>461</v>
      </c>
    </row>
    <row r="485" spans="4:6" ht="15.75" customHeight="1">
      <c r="D485" s="1" t="s">
        <v>642</v>
      </c>
      <c r="E485" s="2">
        <v>7978303</v>
      </c>
      <c r="F485" s="1" t="s">
        <v>461</v>
      </c>
    </row>
    <row r="486" spans="4:6" ht="15.75" customHeight="1">
      <c r="D486" s="1" t="s">
        <v>643</v>
      </c>
      <c r="E486" s="2">
        <v>7977809</v>
      </c>
      <c r="F486" s="1" t="s">
        <v>461</v>
      </c>
    </row>
    <row r="487" spans="4:6" ht="15.75" customHeight="1">
      <c r="D487" s="1" t="s">
        <v>644</v>
      </c>
      <c r="E487" s="2">
        <v>8002585</v>
      </c>
      <c r="F487" s="1" t="s">
        <v>461</v>
      </c>
    </row>
    <row r="488" spans="4:6" ht="15.75" customHeight="1">
      <c r="D488" s="1" t="s">
        <v>645</v>
      </c>
      <c r="E488" s="2">
        <v>7960533</v>
      </c>
      <c r="F488" s="1" t="s">
        <v>461</v>
      </c>
    </row>
    <row r="489" spans="4:6" ht="15.75" customHeight="1">
      <c r="D489" s="1" t="s">
        <v>646</v>
      </c>
      <c r="E489" s="2">
        <v>7960744</v>
      </c>
      <c r="F489" s="1" t="s">
        <v>461</v>
      </c>
    </row>
    <row r="490" spans="4:6" ht="15.75" customHeight="1">
      <c r="D490" s="1" t="s">
        <v>647</v>
      </c>
      <c r="E490" s="2">
        <v>7998079</v>
      </c>
      <c r="F490" s="1" t="s">
        <v>461</v>
      </c>
    </row>
    <row r="491" spans="4:6" ht="15.75" customHeight="1">
      <c r="D491" s="1" t="s">
        <v>648</v>
      </c>
      <c r="E491" s="2">
        <v>8000740</v>
      </c>
      <c r="F491" s="1" t="s">
        <v>461</v>
      </c>
    </row>
    <row r="492" spans="4:6" ht="15.75" customHeight="1">
      <c r="D492" s="1" t="s">
        <v>649</v>
      </c>
      <c r="E492" s="2">
        <v>7978303</v>
      </c>
      <c r="F492" s="1" t="s">
        <v>461</v>
      </c>
    </row>
    <row r="493" spans="4:6" ht="15.75" customHeight="1">
      <c r="D493" s="1" t="s">
        <v>650</v>
      </c>
      <c r="E493" s="2">
        <v>7963131</v>
      </c>
      <c r="F493" s="1" t="s">
        <v>461</v>
      </c>
    </row>
    <row r="494" spans="4:6" ht="15.75" customHeight="1">
      <c r="D494" s="1" t="s">
        <v>651</v>
      </c>
      <c r="E494" s="2">
        <v>7969059</v>
      </c>
      <c r="F494" s="1" t="s">
        <v>461</v>
      </c>
    </row>
    <row r="495" spans="4:6" ht="15.75" customHeight="1">
      <c r="D495" s="1" t="s">
        <v>652</v>
      </c>
      <c r="E495" s="2">
        <v>7808545</v>
      </c>
      <c r="F495" s="1" t="s">
        <v>461</v>
      </c>
    </row>
    <row r="496" spans="4:6" ht="15.75" customHeight="1">
      <c r="D496" s="1" t="s">
        <v>653</v>
      </c>
      <c r="E496" s="2">
        <v>8038762</v>
      </c>
      <c r="F496" s="1" t="s">
        <v>463</v>
      </c>
    </row>
    <row r="497" spans="4:6" ht="15.75" customHeight="1">
      <c r="D497" s="1" t="s">
        <v>654</v>
      </c>
      <c r="E497" s="2">
        <v>8038764</v>
      </c>
      <c r="F497" s="1" t="s">
        <v>463</v>
      </c>
    </row>
    <row r="498" spans="4:6" ht="15.75" customHeight="1">
      <c r="D498" s="1" t="s">
        <v>655</v>
      </c>
      <c r="E498" s="2">
        <v>8038769</v>
      </c>
      <c r="F498" s="1" t="s">
        <v>465</v>
      </c>
    </row>
    <row r="499" spans="4:6" ht="15.75" customHeight="1">
      <c r="D499" s="1" t="s">
        <v>656</v>
      </c>
      <c r="E499" s="2">
        <v>7928583</v>
      </c>
      <c r="F499" s="1" t="s">
        <v>461</v>
      </c>
    </row>
    <row r="500" spans="4:6" ht="15.75" customHeight="1">
      <c r="D500" s="1" t="s">
        <v>657</v>
      </c>
      <c r="E500" s="2">
        <v>7942599</v>
      </c>
      <c r="F500" s="1" t="s">
        <v>461</v>
      </c>
    </row>
    <row r="501" spans="4:6" ht="15.75" customHeight="1">
      <c r="D501" s="1" t="s">
        <v>658</v>
      </c>
      <c r="E501" s="2">
        <v>7943854</v>
      </c>
      <c r="F501" s="1" t="s">
        <v>461</v>
      </c>
    </row>
    <row r="502" spans="4:6" ht="15.75" customHeight="1">
      <c r="D502" s="1" t="s">
        <v>659</v>
      </c>
      <c r="E502" s="2" t="s">
        <v>591</v>
      </c>
      <c r="F502" s="1" t="s">
        <v>485</v>
      </c>
    </row>
    <row r="503" spans="4:6" ht="15.75" customHeight="1">
      <c r="D503" s="1" t="s">
        <v>660</v>
      </c>
      <c r="E503" s="2" t="s">
        <v>591</v>
      </c>
      <c r="F503" s="1" t="s">
        <v>485</v>
      </c>
    </row>
    <row r="504" spans="4:6" ht="15.75" customHeight="1">
      <c r="D504" s="1" t="s">
        <v>661</v>
      </c>
      <c r="E504" s="2">
        <v>7125756</v>
      </c>
      <c r="F504" s="1" t="s">
        <v>485</v>
      </c>
    </row>
    <row r="505" spans="4:6" ht="15.75" customHeight="1">
      <c r="D505" s="1" t="s">
        <v>662</v>
      </c>
      <c r="E505" s="2" t="s">
        <v>591</v>
      </c>
      <c r="F505" s="1" t="s">
        <v>485</v>
      </c>
    </row>
    <row r="506" spans="4:6" ht="15.75" customHeight="1">
      <c r="D506" s="1" t="s">
        <v>663</v>
      </c>
      <c r="E506" s="2" t="s">
        <v>591</v>
      </c>
      <c r="F506" s="1" t="s">
        <v>485</v>
      </c>
    </row>
    <row r="507" spans="4:6" ht="15.75" customHeight="1">
      <c r="D507" s="1" t="s">
        <v>664</v>
      </c>
      <c r="E507" s="2">
        <v>8158234</v>
      </c>
      <c r="F507" s="1" t="s">
        <v>485</v>
      </c>
    </row>
    <row r="508" spans="4:6" ht="15.75" customHeight="1">
      <c r="D508" s="1" t="s">
        <v>665</v>
      </c>
      <c r="E508" s="2" t="s">
        <v>591</v>
      </c>
      <c r="F508" s="1" t="s">
        <v>485</v>
      </c>
    </row>
    <row r="509" spans="4:6" ht="15.75" customHeight="1">
      <c r="D509" s="1" t="s">
        <v>666</v>
      </c>
      <c r="E509" s="2" t="s">
        <v>591</v>
      </c>
      <c r="F509" s="1" t="s">
        <v>485</v>
      </c>
    </row>
    <row r="510" spans="4:6" ht="15.75" customHeight="1">
      <c r="D510" s="1" t="s">
        <v>667</v>
      </c>
      <c r="E510" s="2" t="s">
        <v>591</v>
      </c>
      <c r="F510" s="1" t="s">
        <v>485</v>
      </c>
    </row>
    <row r="511" spans="4:6" ht="15.75" customHeight="1">
      <c r="D511" s="1" t="s">
        <v>668</v>
      </c>
      <c r="E511" s="2">
        <v>7738836</v>
      </c>
      <c r="F511" s="1" t="s">
        <v>485</v>
      </c>
    </row>
    <row r="512" spans="4:6" ht="15.75" customHeight="1">
      <c r="D512" s="1" t="s">
        <v>669</v>
      </c>
      <c r="E512" s="2" t="s">
        <v>591</v>
      </c>
      <c r="F512" s="1" t="s">
        <v>485</v>
      </c>
    </row>
    <row r="513" spans="4:6" ht="15.75" customHeight="1">
      <c r="D513" s="1" t="s">
        <v>670</v>
      </c>
      <c r="E513" s="2" t="s">
        <v>591</v>
      </c>
      <c r="F513" s="1" t="s">
        <v>485</v>
      </c>
    </row>
    <row r="514" spans="4:6" ht="15.75" customHeight="1">
      <c r="D514" s="1" t="s">
        <v>671</v>
      </c>
      <c r="E514" s="2" t="s">
        <v>591</v>
      </c>
      <c r="F514" s="1" t="s">
        <v>485</v>
      </c>
    </row>
    <row r="515" spans="4:6" ht="15.75" customHeight="1">
      <c r="D515" s="1" t="s">
        <v>672</v>
      </c>
      <c r="E515" s="2">
        <v>8157362</v>
      </c>
      <c r="F515" s="1" t="s">
        <v>485</v>
      </c>
    </row>
    <row r="516" spans="4:6" ht="15.75" customHeight="1">
      <c r="D516" s="1" t="s">
        <v>673</v>
      </c>
      <c r="E516" s="2" t="s">
        <v>591</v>
      </c>
      <c r="F516" s="1" t="s">
        <v>485</v>
      </c>
    </row>
    <row r="517" spans="4:6" ht="15.75" customHeight="1">
      <c r="D517" s="1" t="s">
        <v>674</v>
      </c>
      <c r="E517" s="2">
        <v>8113054</v>
      </c>
      <c r="F517" s="1" t="s">
        <v>485</v>
      </c>
    </row>
    <row r="518" spans="4:6" ht="15.75" customHeight="1">
      <c r="D518" s="1" t="s">
        <v>675</v>
      </c>
      <c r="E518" s="2">
        <v>8068860</v>
      </c>
      <c r="F518" s="1" t="s">
        <v>485</v>
      </c>
    </row>
    <row r="519" spans="4:6" ht="15.75" customHeight="1">
      <c r="D519" s="1" t="s">
        <v>676</v>
      </c>
      <c r="E519" s="2">
        <v>8113053</v>
      </c>
      <c r="F519" s="1" t="s">
        <v>485</v>
      </c>
    </row>
    <row r="520" spans="4:6" ht="15.75" customHeight="1">
      <c r="D520" s="1" t="s">
        <v>677</v>
      </c>
      <c r="E520" s="2">
        <v>7738418</v>
      </c>
      <c r="F520" s="1" t="s">
        <v>485</v>
      </c>
    </row>
    <row r="521" spans="4:6" ht="15.75" customHeight="1">
      <c r="D521" s="1" t="s">
        <v>678</v>
      </c>
      <c r="E521" s="2" t="s">
        <v>591</v>
      </c>
      <c r="F521" s="1" t="s">
        <v>485</v>
      </c>
    </row>
    <row r="522" spans="4:6" ht="15.75" customHeight="1">
      <c r="D522" s="1" t="s">
        <v>679</v>
      </c>
      <c r="E522" s="2">
        <v>7814662</v>
      </c>
      <c r="F522" s="1" t="s">
        <v>485</v>
      </c>
    </row>
    <row r="523" spans="4:6" ht="15.75" customHeight="1">
      <c r="D523" s="1" t="s">
        <v>680</v>
      </c>
      <c r="E523" s="2">
        <v>7701428</v>
      </c>
      <c r="F523" s="1" t="s">
        <v>485</v>
      </c>
    </row>
    <row r="524" spans="4:6" ht="15.75" customHeight="1">
      <c r="D524" s="1" t="s">
        <v>681</v>
      </c>
      <c r="E524" s="2">
        <v>7620663</v>
      </c>
      <c r="F524" s="1" t="s">
        <v>485</v>
      </c>
    </row>
    <row r="525" spans="4:6" ht="15.75" customHeight="1">
      <c r="D525" s="1" t="s">
        <v>682</v>
      </c>
      <c r="E525" s="2">
        <v>7781025</v>
      </c>
      <c r="F525" s="1" t="s">
        <v>485</v>
      </c>
    </row>
    <row r="526" spans="4:6" ht="15.75" customHeight="1">
      <c r="D526" s="1" t="s">
        <v>683</v>
      </c>
      <c r="E526" s="2">
        <v>8036797</v>
      </c>
      <c r="F526" s="1" t="s">
        <v>485</v>
      </c>
    </row>
    <row r="527" spans="4:6" ht="15.75" customHeight="1">
      <c r="D527" s="1" t="s">
        <v>684</v>
      </c>
      <c r="E527" s="2">
        <v>8158240</v>
      </c>
      <c r="F527" s="1" t="s">
        <v>485</v>
      </c>
    </row>
    <row r="528" spans="4:6" ht="15.75" customHeight="1">
      <c r="D528" s="1" t="s">
        <v>685</v>
      </c>
      <c r="E528" s="2">
        <v>8113056</v>
      </c>
      <c r="F528" s="1" t="s">
        <v>485</v>
      </c>
    </row>
    <row r="529" spans="4:6" ht="15.75" customHeight="1">
      <c r="D529" s="1" t="s">
        <v>686</v>
      </c>
      <c r="E529" s="2" t="s">
        <v>591</v>
      </c>
      <c r="F529" s="1" t="s">
        <v>485</v>
      </c>
    </row>
    <row r="530" spans="4:6" ht="15.75" customHeight="1">
      <c r="D530" s="1" t="s">
        <v>687</v>
      </c>
      <c r="E530" s="2">
        <v>8113052</v>
      </c>
      <c r="F530" s="1" t="s">
        <v>485</v>
      </c>
    </row>
    <row r="531" spans="4:6" ht="15.75" customHeight="1">
      <c r="D531" s="1" t="s">
        <v>688</v>
      </c>
      <c r="E531" s="2" t="s">
        <v>591</v>
      </c>
      <c r="F531" s="1" t="s">
        <v>485</v>
      </c>
    </row>
    <row r="532" spans="4:6" ht="15.75" customHeight="1">
      <c r="D532" s="1" t="s">
        <v>689</v>
      </c>
      <c r="E532" s="2">
        <v>8157359</v>
      </c>
      <c r="F532" s="1" t="s">
        <v>485</v>
      </c>
    </row>
    <row r="533" spans="4:6" ht="15.75" customHeight="1">
      <c r="D533" s="1" t="s">
        <v>690</v>
      </c>
      <c r="E533" s="2">
        <v>8157360</v>
      </c>
      <c r="F533" s="1" t="s">
        <v>485</v>
      </c>
    </row>
    <row r="534" spans="4:6" ht="15.75" customHeight="1">
      <c r="D534" s="1" t="s">
        <v>691</v>
      </c>
      <c r="E534" s="2">
        <v>8157358</v>
      </c>
      <c r="F534" s="1" t="s">
        <v>485</v>
      </c>
    </row>
    <row r="535" spans="4:6" ht="15.75" customHeight="1">
      <c r="D535" s="1" t="s">
        <v>692</v>
      </c>
      <c r="E535" s="2">
        <v>8049090</v>
      </c>
      <c r="F535" s="1" t="s">
        <v>485</v>
      </c>
    </row>
    <row r="536" spans="4:6" ht="15.75" customHeight="1">
      <c r="D536" s="1" t="s">
        <v>693</v>
      </c>
      <c r="E536" s="2" t="s">
        <v>591</v>
      </c>
      <c r="F536" s="1" t="s">
        <v>485</v>
      </c>
    </row>
    <row r="537" spans="4:6" ht="15.75" customHeight="1">
      <c r="D537" s="1" t="s">
        <v>694</v>
      </c>
      <c r="E537" s="2" t="s">
        <v>695</v>
      </c>
      <c r="F537" s="1" t="s">
        <v>485</v>
      </c>
    </row>
    <row r="538" spans="4:6" ht="15.75" customHeight="1">
      <c r="D538" s="1" t="s">
        <v>696</v>
      </c>
      <c r="E538" s="11" t="s">
        <v>697</v>
      </c>
      <c r="F538" s="1" t="s">
        <v>485</v>
      </c>
    </row>
    <row r="539" spans="4:6" ht="15.75" customHeight="1">
      <c r="D539" s="1" t="s">
        <v>698</v>
      </c>
      <c r="E539" s="2" t="s">
        <v>591</v>
      </c>
      <c r="F539" s="1" t="s">
        <v>485</v>
      </c>
    </row>
    <row r="540" spans="4:6" ht="15.75" customHeight="1">
      <c r="D540" s="1" t="s">
        <v>699</v>
      </c>
      <c r="E540" s="2">
        <v>8036798</v>
      </c>
      <c r="F540" s="1" t="s">
        <v>485</v>
      </c>
    </row>
    <row r="541" spans="4:6" ht="15.75" customHeight="1">
      <c r="D541" s="1" t="s">
        <v>700</v>
      </c>
      <c r="E541" s="2">
        <v>7885845</v>
      </c>
      <c r="F541" s="1" t="s">
        <v>485</v>
      </c>
    </row>
    <row r="542" spans="4:6" ht="15.75" customHeight="1">
      <c r="D542" s="1" t="s">
        <v>701</v>
      </c>
      <c r="E542" s="2" t="s">
        <v>591</v>
      </c>
      <c r="F542" s="1" t="s">
        <v>485</v>
      </c>
    </row>
    <row r="543" spans="4:6" ht="15.75" customHeight="1">
      <c r="D543" s="1" t="s">
        <v>702</v>
      </c>
      <c r="E543" s="2" t="s">
        <v>591</v>
      </c>
      <c r="F543" s="1" t="s">
        <v>485</v>
      </c>
    </row>
    <row r="544" spans="4:6" ht="15.75" customHeight="1">
      <c r="D544" s="1" t="s">
        <v>703</v>
      </c>
      <c r="E544" s="2" t="s">
        <v>591</v>
      </c>
      <c r="F544" s="1" t="s">
        <v>485</v>
      </c>
    </row>
    <row r="545" spans="4:6" ht="15.75" customHeight="1">
      <c r="D545" s="1" t="s">
        <v>704</v>
      </c>
      <c r="E545" s="2">
        <v>8072355</v>
      </c>
      <c r="F545" s="1" t="s">
        <v>485</v>
      </c>
    </row>
    <row r="546" spans="4:6" ht="15.75" customHeight="1">
      <c r="D546" s="1" t="s">
        <v>705</v>
      </c>
      <c r="E546" s="2">
        <v>8080496</v>
      </c>
      <c r="F546" s="1" t="s">
        <v>485</v>
      </c>
    </row>
    <row r="547" spans="4:6" ht="15.75" customHeight="1">
      <c r="D547" s="1" t="s">
        <v>706</v>
      </c>
      <c r="E547" s="2" t="s">
        <v>591</v>
      </c>
      <c r="F547" s="1" t="s">
        <v>485</v>
      </c>
    </row>
    <row r="548" spans="4:6" ht="15.75" customHeight="1">
      <c r="D548" s="1" t="s">
        <v>707</v>
      </c>
      <c r="E548" s="2">
        <v>7953809</v>
      </c>
      <c r="F548" s="1" t="s">
        <v>485</v>
      </c>
    </row>
    <row r="549" spans="4:6" ht="15.75" customHeight="1">
      <c r="D549" s="1" t="s">
        <v>708</v>
      </c>
      <c r="E549" s="2" t="s">
        <v>591</v>
      </c>
      <c r="F549" s="1" t="s">
        <v>485</v>
      </c>
    </row>
    <row r="550" spans="4:6" ht="15.75" customHeight="1">
      <c r="D550" s="1" t="s">
        <v>709</v>
      </c>
      <c r="E550" s="11" t="s">
        <v>710</v>
      </c>
      <c r="F550" s="1" t="s">
        <v>485</v>
      </c>
    </row>
    <row r="551" spans="4:6" ht="15.75" customHeight="1">
      <c r="D551" s="1" t="s">
        <v>711</v>
      </c>
      <c r="E551" s="2" t="s">
        <v>591</v>
      </c>
      <c r="F551" s="1" t="s">
        <v>485</v>
      </c>
    </row>
    <row r="552" spans="4:6" ht="15.75" customHeight="1">
      <c r="D552" s="1" t="s">
        <v>712</v>
      </c>
      <c r="E552" s="2" t="s">
        <v>591</v>
      </c>
      <c r="F552" s="1" t="s">
        <v>485</v>
      </c>
    </row>
    <row r="553" spans="4:6" ht="15.75" customHeight="1">
      <c r="D553" s="3" t="s">
        <v>713</v>
      </c>
      <c r="E553" s="2">
        <v>8163644</v>
      </c>
      <c r="F553" s="1" t="s">
        <v>465</v>
      </c>
    </row>
    <row r="554" spans="4:6" ht="15.75" customHeight="1">
      <c r="D554" s="1" t="s">
        <v>714</v>
      </c>
      <c r="E554" s="2">
        <v>7591224</v>
      </c>
      <c r="F554" s="1" t="s">
        <v>468</v>
      </c>
    </row>
    <row r="555" spans="4:6" ht="15.75" customHeight="1">
      <c r="D555" s="1" t="s">
        <v>715</v>
      </c>
      <c r="E555" s="7" t="s">
        <v>591</v>
      </c>
      <c r="F555" s="1" t="s">
        <v>463</v>
      </c>
    </row>
    <row r="556" spans="4:6" ht="15.75" customHeight="1">
      <c r="D556" s="1" t="s">
        <v>716</v>
      </c>
      <c r="E556" s="2"/>
    </row>
    <row r="557" spans="4:6" ht="15.75" customHeight="1">
      <c r="D557" s="1" t="s">
        <v>717</v>
      </c>
      <c r="E557" s="2" t="s">
        <v>718</v>
      </c>
    </row>
    <row r="558" spans="4:6" ht="15.75" customHeight="1">
      <c r="D558" s="1" t="s">
        <v>719</v>
      </c>
      <c r="E558" s="2" t="s">
        <v>720</v>
      </c>
    </row>
    <row r="559" spans="4:6" ht="15.75" customHeight="1">
      <c r="D559" s="1" t="s">
        <v>721</v>
      </c>
      <c r="E559" s="2" t="s">
        <v>722</v>
      </c>
    </row>
    <row r="560" spans="4:6" ht="15.75" customHeight="1">
      <c r="D560" s="1" t="s">
        <v>723</v>
      </c>
      <c r="E560" s="2"/>
    </row>
    <row r="561" spans="4:5" ht="15.75" customHeight="1">
      <c r="D561" s="1" t="s">
        <v>724</v>
      </c>
      <c r="E561" s="2"/>
    </row>
    <row r="562" spans="4:5" ht="15.75" customHeight="1">
      <c r="D562" s="1" t="s">
        <v>725</v>
      </c>
      <c r="E562" s="13"/>
    </row>
    <row r="563" spans="4:5" ht="15.75" customHeight="1">
      <c r="E563" s="13"/>
    </row>
    <row r="564" spans="4:5" ht="15.75" customHeight="1">
      <c r="E564" s="13"/>
    </row>
    <row r="565" spans="4:5" ht="15.75" customHeight="1">
      <c r="E565" s="13"/>
    </row>
    <row r="566" spans="4:5" ht="15.75" customHeight="1">
      <c r="E566" s="13"/>
    </row>
    <row r="567" spans="4:5" ht="15.75" customHeight="1">
      <c r="E567" s="13"/>
    </row>
    <row r="568" spans="4:5" ht="15.75" customHeight="1">
      <c r="E568" s="13"/>
    </row>
    <row r="569" spans="4:5" ht="15.75" customHeight="1">
      <c r="E569" s="13"/>
    </row>
    <row r="570" spans="4:5" ht="15.75" customHeight="1">
      <c r="E570" s="13"/>
    </row>
    <row r="571" spans="4:5" ht="15.75" customHeight="1">
      <c r="E571" s="13"/>
    </row>
    <row r="572" spans="4:5" ht="15.75" customHeight="1">
      <c r="E572" s="13"/>
    </row>
    <row r="573" spans="4:5" ht="15.75" customHeight="1">
      <c r="E573" s="13"/>
    </row>
    <row r="574" spans="4:5" ht="15.75" customHeight="1">
      <c r="E574" s="13"/>
    </row>
    <row r="575" spans="4:5" ht="15.75" customHeight="1">
      <c r="E575" s="13"/>
    </row>
    <row r="576" spans="4:5" ht="15.75" customHeight="1">
      <c r="E576" s="13"/>
    </row>
    <row r="577" spans="5:5" ht="15.75" customHeight="1">
      <c r="E577" s="13"/>
    </row>
    <row r="578" spans="5:5" ht="15.75" customHeight="1">
      <c r="E578" s="13"/>
    </row>
    <row r="579" spans="5:5" ht="15.75" customHeight="1">
      <c r="E579" s="13"/>
    </row>
    <row r="580" spans="5:5" ht="15.75" customHeight="1">
      <c r="E580" s="13"/>
    </row>
    <row r="581" spans="5:5" ht="15.75" customHeight="1">
      <c r="E581" s="13"/>
    </row>
    <row r="582" spans="5:5" ht="15.75" customHeight="1">
      <c r="E582" s="13"/>
    </row>
    <row r="583" spans="5:5" ht="15.75" customHeight="1">
      <c r="E583" s="13"/>
    </row>
    <row r="584" spans="5:5" ht="15.75" customHeight="1">
      <c r="E584" s="13"/>
    </row>
    <row r="585" spans="5:5" ht="15.75" customHeight="1">
      <c r="E585" s="13"/>
    </row>
    <row r="586" spans="5:5" ht="15.75" customHeight="1">
      <c r="E586" s="13"/>
    </row>
    <row r="587" spans="5:5" ht="15.75" customHeight="1">
      <c r="E587" s="13"/>
    </row>
    <row r="588" spans="5:5" ht="15.75" customHeight="1">
      <c r="E588" s="13"/>
    </row>
    <row r="589" spans="5:5" ht="15.75" customHeight="1">
      <c r="E589" s="13"/>
    </row>
    <row r="590" spans="5:5" ht="15.75" customHeight="1">
      <c r="E590" s="13"/>
    </row>
    <row r="591" spans="5:5" ht="15.75" customHeight="1">
      <c r="E591" s="13"/>
    </row>
    <row r="592" spans="5:5" ht="15.75" customHeight="1">
      <c r="E592" s="13"/>
    </row>
    <row r="593" spans="5:5" ht="15.75" customHeight="1">
      <c r="E593" s="13"/>
    </row>
    <row r="594" spans="5:5" ht="15.75" customHeight="1">
      <c r="E594" s="13"/>
    </row>
    <row r="595" spans="5:5" ht="15.75" customHeight="1">
      <c r="E595" s="13"/>
    </row>
    <row r="596" spans="5:5" ht="15.75" customHeight="1">
      <c r="E596" s="13"/>
    </row>
    <row r="597" spans="5:5" ht="15.75" customHeight="1">
      <c r="E597" s="13"/>
    </row>
    <row r="598" spans="5:5" ht="15.75" customHeight="1">
      <c r="E598" s="13"/>
    </row>
    <row r="599" spans="5:5" ht="15.75" customHeight="1">
      <c r="E599" s="13"/>
    </row>
    <row r="600" spans="5:5" ht="15.75" customHeight="1">
      <c r="E600" s="13"/>
    </row>
    <row r="601" spans="5:5" ht="15.75" customHeight="1">
      <c r="E601" s="13"/>
    </row>
    <row r="602" spans="5:5" ht="15.75" customHeight="1">
      <c r="E602" s="13"/>
    </row>
    <row r="603" spans="5:5" ht="15.75" customHeight="1">
      <c r="E603" s="13"/>
    </row>
    <row r="604" spans="5:5" ht="15.75" customHeight="1">
      <c r="E604" s="13"/>
    </row>
    <row r="605" spans="5:5" ht="15.75" customHeight="1">
      <c r="E605" s="13"/>
    </row>
    <row r="606" spans="5:5" ht="15.75" customHeight="1">
      <c r="E606" s="13"/>
    </row>
    <row r="607" spans="5:5" ht="15.75" customHeight="1">
      <c r="E607" s="13"/>
    </row>
    <row r="608" spans="5:5" ht="15.75" customHeight="1">
      <c r="E608" s="13"/>
    </row>
    <row r="609" spans="5:5" ht="15.75" customHeight="1">
      <c r="E609" s="13"/>
    </row>
    <row r="610" spans="5:5" ht="15.75" customHeight="1">
      <c r="E610" s="13"/>
    </row>
    <row r="611" spans="5:5" ht="15.75" customHeight="1">
      <c r="E611" s="13"/>
    </row>
    <row r="612" spans="5:5" ht="15.75" customHeight="1">
      <c r="E612" s="13"/>
    </row>
    <row r="613" spans="5:5" ht="15.75" customHeight="1">
      <c r="E613" s="13"/>
    </row>
    <row r="614" spans="5:5" ht="15.75" customHeight="1">
      <c r="E614" s="13"/>
    </row>
    <row r="615" spans="5:5" ht="15.75" customHeight="1"/>
    <row r="616" spans="5:5" ht="15.75" customHeight="1"/>
    <row r="617" spans="5:5" ht="15.75" customHeight="1"/>
    <row r="618" spans="5:5" ht="15.75" customHeight="1"/>
    <row r="619" spans="5:5" ht="15.75" customHeight="1"/>
    <row r="620" spans="5:5" ht="15.75" customHeight="1"/>
    <row r="621" spans="5:5" ht="15.75" customHeight="1"/>
    <row r="622" spans="5:5" ht="15.75" customHeight="1"/>
    <row r="623" spans="5:5" ht="15.75" customHeight="1"/>
    <row r="624" spans="5:5"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 Keo dai gn NSTW</vt:lpstr>
      <vt:lpstr>PL Đề xuất không phù hợp</vt:lpstr>
      <vt:lpstr>PL NQ</vt:lpstr>
      <vt:lpstr>vv</vt:lpstr>
      <vt:lpstr>TCKT</vt:lpstr>
      <vt:lpstr>DM</vt:lpstr>
      <vt:lpstr>'PL Đề xuất không phù hợp'!Print_Area</vt:lpstr>
      <vt:lpstr>'PL Keo dai gn NSTW'!Print_Area</vt:lpstr>
      <vt:lpstr>'PL Đề xuất không phù hợp'!Print_Titles</vt:lpstr>
      <vt:lpstr>'PL Keo dai gn NSTW'!Print_Titles</vt:lpstr>
      <vt:lpstr>TCKT!Print_Titles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Huyen30 Nguyen Thi Thu</dc:creator>
  <cp:lastModifiedBy>TPC</cp:lastModifiedBy>
  <cp:lastPrinted>2026-04-20T16:05:35Z</cp:lastPrinted>
  <dcterms:created xsi:type="dcterms:W3CDTF">2026-02-03T01:06:07Z</dcterms:created>
  <dcterms:modified xsi:type="dcterms:W3CDTF">2026-04-21T08:10:06Z</dcterms:modified>
</cp:coreProperties>
</file>